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209"/>
  <workbookPr filterPrivacy="1" showInkAnnotation="0" autoCompressPictures="0"/>
  <mc:AlternateContent xmlns:mc="http://schemas.openxmlformats.org/markup-compatibility/2006">
    <mc:Choice Requires="x15">
      <x15ac:absPath xmlns:x15ac="http://schemas.microsoft.com/office/spreadsheetml/2010/11/ac" url="/Users/owen/LRZ Sync+Share/FitSM-shared/SG2 Standard 4-6/FitSM-6/"/>
    </mc:Choice>
  </mc:AlternateContent>
  <bookViews>
    <workbookView xWindow="0" yWindow="460" windowWidth="26260" windowHeight="19040" tabRatio="500" activeTab="1"/>
  </bookViews>
  <sheets>
    <sheet name="1. Introduction" sheetId="10" r:id="rId1"/>
    <sheet name="2. Process scope &amp; goals" sheetId="9" r:id="rId2"/>
    <sheet name="3. Process Assessment" sheetId="1" r:id="rId3"/>
    <sheet name="4. Process capability results" sheetId="12" r:id="rId4"/>
    <sheet name="ResultsProcessing" sheetId="11" state="hidden" r:id="rId5"/>
    <sheet name="OLD results" sheetId="2" state="hidden" r:id="rId6"/>
    <sheet name="Sources" sheetId="4" state="hidden" r:id="rId7"/>
  </sheets>
  <definedNames>
    <definedName name="_xlnm._FilterDatabase" localSheetId="2" hidden="1">'3. Process Assessment'!$A$3:$N$260</definedName>
    <definedName name="OLE_LINK113" localSheetId="2">'3. Process Assessment'!$D$96</definedName>
    <definedName name="Z_17F35089_4405_0B4C_944B_16B149D42C47_.wvu.Cols" localSheetId="3" hidden="1">'4. Process capability results'!$E:$N</definedName>
    <definedName name="Z_C2311F05_77FD_D34D_86A4_7FBBF36A3466_.wvu.Cols" localSheetId="3" hidden="1">'4. Process capability results'!$E:$N</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N54" i="1" l="1"/>
  <c r="N55" i="1"/>
  <c r="N69" i="1"/>
  <c r="N67" i="1"/>
  <c r="N5" i="1"/>
  <c r="N6" i="1"/>
  <c r="N11" i="1"/>
  <c r="N23" i="1"/>
  <c r="N24" i="1"/>
  <c r="N26" i="1"/>
  <c r="N27" i="1"/>
  <c r="N35" i="1"/>
  <c r="N36" i="1"/>
  <c r="N41" i="1"/>
  <c r="N47" i="1"/>
  <c r="N49" i="1"/>
  <c r="N9" i="1"/>
  <c r="N31" i="1"/>
  <c r="N73" i="1"/>
  <c r="N7" i="1"/>
  <c r="N34" i="1"/>
  <c r="N30" i="1"/>
  <c r="N15" i="1"/>
  <c r="N32" i="1"/>
  <c r="N10" i="1"/>
  <c r="C2" i="11"/>
  <c r="E25" i="11"/>
  <c r="C3" i="11"/>
  <c r="E28" i="11"/>
  <c r="J10" i="12"/>
  <c r="C7" i="11"/>
  <c r="E36" i="11"/>
  <c r="J18" i="12"/>
  <c r="C9" i="11"/>
  <c r="E40" i="11"/>
  <c r="J22" i="12"/>
  <c r="C16" i="11"/>
  <c r="E76" i="11"/>
  <c r="J58" i="12"/>
  <c r="C19" i="11"/>
  <c r="E88" i="11"/>
  <c r="J70" i="12"/>
  <c r="E92" i="11"/>
  <c r="J74" i="12"/>
  <c r="C22" i="11"/>
  <c r="E108" i="11"/>
  <c r="J90" i="12"/>
  <c r="E24" i="11"/>
  <c r="J6" i="12"/>
  <c r="E26" i="11"/>
  <c r="E27" i="11"/>
  <c r="J9" i="12"/>
  <c r="E29" i="11"/>
  <c r="J11" i="12"/>
  <c r="C4" i="11"/>
  <c r="C5" i="11"/>
  <c r="E31" i="11"/>
  <c r="J13" i="12"/>
  <c r="E32" i="11"/>
  <c r="J14" i="12"/>
  <c r="C6" i="11"/>
  <c r="E34" i="11"/>
  <c r="J16" i="12"/>
  <c r="E35" i="11"/>
  <c r="E37" i="11"/>
  <c r="J19" i="12"/>
  <c r="C8" i="11"/>
  <c r="E41" i="11"/>
  <c r="J23" i="12"/>
  <c r="E42" i="11"/>
  <c r="J24" i="12"/>
  <c r="E43" i="11"/>
  <c r="J25" i="12"/>
  <c r="C10" i="11"/>
  <c r="E47" i="11"/>
  <c r="C11" i="11"/>
  <c r="C12" i="11"/>
  <c r="C13" i="11"/>
  <c r="E59" i="11"/>
  <c r="J41" i="12"/>
  <c r="E58" i="11"/>
  <c r="J40" i="12"/>
  <c r="E60" i="11"/>
  <c r="E61" i="11"/>
  <c r="J43" i="12"/>
  <c r="C14" i="11"/>
  <c r="E62" i="11"/>
  <c r="J44" i="12"/>
  <c r="E63" i="11"/>
  <c r="J45" i="12"/>
  <c r="E65" i="11"/>
  <c r="J47" i="12"/>
  <c r="C15" i="11"/>
  <c r="E70" i="11"/>
  <c r="E73" i="11"/>
  <c r="E74" i="11"/>
  <c r="J56" i="12"/>
  <c r="E75" i="11"/>
  <c r="J57" i="12"/>
  <c r="C17" i="11"/>
  <c r="C18" i="11"/>
  <c r="E87" i="11"/>
  <c r="J69" i="12"/>
  <c r="E89" i="11"/>
  <c r="E90" i="11"/>
  <c r="J72" i="12"/>
  <c r="E91" i="11"/>
  <c r="J73" i="12"/>
  <c r="C20" i="11"/>
  <c r="E97" i="11"/>
  <c r="C21" i="11"/>
  <c r="E104" i="11"/>
  <c r="E107" i="11"/>
  <c r="J89" i="12"/>
  <c r="C24" i="11"/>
  <c r="B2" i="11"/>
  <c r="D24" i="11"/>
  <c r="F6" i="12"/>
  <c r="C25" i="11"/>
  <c r="B3" i="11"/>
  <c r="D26" i="11"/>
  <c r="C26" i="11"/>
  <c r="C27" i="11"/>
  <c r="C28" i="11"/>
  <c r="C29" i="11"/>
  <c r="B4" i="11"/>
  <c r="D30" i="11"/>
  <c r="C30" i="11"/>
  <c r="B5" i="11"/>
  <c r="C31" i="11"/>
  <c r="C32" i="11"/>
  <c r="C33" i="11"/>
  <c r="B6" i="11"/>
  <c r="D34" i="11"/>
  <c r="C34" i="11"/>
  <c r="H16" i="12"/>
  <c r="D35" i="11"/>
  <c r="C35" i="11"/>
  <c r="H17" i="12"/>
  <c r="B7" i="11"/>
  <c r="C36" i="11"/>
  <c r="C37" i="11"/>
  <c r="B8" i="11"/>
  <c r="D38" i="11"/>
  <c r="C38" i="11"/>
  <c r="G20" i="12"/>
  <c r="C39" i="11"/>
  <c r="B9" i="11"/>
  <c r="D40" i="11"/>
  <c r="C40" i="11"/>
  <c r="C41" i="11"/>
  <c r="C42" i="11"/>
  <c r="C43" i="11"/>
  <c r="B10" i="11"/>
  <c r="D45" i="11"/>
  <c r="C45" i="11"/>
  <c r="G27" i="12"/>
  <c r="D44" i="11"/>
  <c r="C44" i="11"/>
  <c r="F26" i="12"/>
  <c r="D46" i="11"/>
  <c r="C46" i="11"/>
  <c r="D47" i="11"/>
  <c r="C47" i="11"/>
  <c r="G29" i="12"/>
  <c r="C48" i="11"/>
  <c r="D49" i="11"/>
  <c r="C49" i="11"/>
  <c r="H31" i="12"/>
  <c r="G31" i="12"/>
  <c r="D50" i="11"/>
  <c r="C50" i="11"/>
  <c r="E32" i="12"/>
  <c r="B11" i="11"/>
  <c r="D51" i="11"/>
  <c r="C51" i="11"/>
  <c r="G33" i="12"/>
  <c r="D52" i="11"/>
  <c r="C52" i="11"/>
  <c r="H34" i="12"/>
  <c r="C53" i="11"/>
  <c r="B12" i="11"/>
  <c r="C54" i="11"/>
  <c r="C55" i="11"/>
  <c r="C56" i="11"/>
  <c r="C57" i="11"/>
  <c r="B13" i="11"/>
  <c r="C58" i="11"/>
  <c r="C59" i="11"/>
  <c r="C60" i="11"/>
  <c r="C61" i="11"/>
  <c r="B14" i="11"/>
  <c r="D62" i="11"/>
  <c r="C62" i="11"/>
  <c r="C63" i="11"/>
  <c r="C64" i="11"/>
  <c r="C65" i="11"/>
  <c r="C66" i="11"/>
  <c r="B15" i="11"/>
  <c r="B49" i="12"/>
  <c r="C67" i="11"/>
  <c r="D68" i="11"/>
  <c r="C68" i="11"/>
  <c r="G50" i="12"/>
  <c r="D69" i="11"/>
  <c r="C69" i="11"/>
  <c r="G51" i="12"/>
  <c r="F51" i="12"/>
  <c r="C70" i="11"/>
  <c r="D71" i="11"/>
  <c r="C71" i="11"/>
  <c r="H53" i="12"/>
  <c r="D72" i="11"/>
  <c r="C72" i="11"/>
  <c r="E54" i="12"/>
  <c r="B16" i="11"/>
  <c r="D73" i="11"/>
  <c r="C73" i="11"/>
  <c r="D74" i="11"/>
  <c r="C74" i="11"/>
  <c r="H56" i="12"/>
  <c r="C75" i="11"/>
  <c r="C76" i="11"/>
  <c r="B17" i="11"/>
  <c r="D77" i="11"/>
  <c r="C77" i="11"/>
  <c r="H59" i="12"/>
  <c r="C78" i="11"/>
  <c r="D79" i="11"/>
  <c r="C79" i="11"/>
  <c r="E61" i="12"/>
  <c r="C80" i="11"/>
  <c r="C81" i="11"/>
  <c r="C82" i="11"/>
  <c r="C83" i="11"/>
  <c r="B18" i="11"/>
  <c r="D84" i="11"/>
  <c r="C84" i="11"/>
  <c r="H66" i="12"/>
  <c r="C85" i="11"/>
  <c r="D86" i="11"/>
  <c r="C86" i="11"/>
  <c r="E68" i="12"/>
  <c r="C87" i="11"/>
  <c r="B19" i="11"/>
  <c r="D88" i="11"/>
  <c r="C88" i="11"/>
  <c r="E70" i="12"/>
  <c r="C89" i="11"/>
  <c r="C90" i="11"/>
  <c r="C91" i="11"/>
  <c r="C92" i="11"/>
  <c r="C93" i="11"/>
  <c r="B20" i="11"/>
  <c r="C94" i="11"/>
  <c r="C95" i="11"/>
  <c r="C96" i="11"/>
  <c r="C97" i="11"/>
  <c r="C98" i="11"/>
  <c r="C99" i="11"/>
  <c r="C100" i="11"/>
  <c r="B21" i="11"/>
  <c r="D101" i="11"/>
  <c r="C101" i="11"/>
  <c r="E83" i="12"/>
  <c r="C102" i="11"/>
  <c r="C103" i="11"/>
  <c r="C104" i="11"/>
  <c r="C105" i="11"/>
  <c r="C106" i="11"/>
  <c r="B22" i="11"/>
  <c r="D107" i="11"/>
  <c r="C107" i="11"/>
  <c r="C108" i="11"/>
  <c r="C89" i="12"/>
  <c r="C83" i="12"/>
  <c r="C76" i="12"/>
  <c r="C70" i="12"/>
  <c r="C66" i="12"/>
  <c r="C59" i="12"/>
  <c r="C55" i="12"/>
  <c r="C49" i="12"/>
  <c r="C44" i="12"/>
  <c r="C40" i="12"/>
  <c r="C26" i="12"/>
  <c r="C33" i="12"/>
  <c r="C22" i="12"/>
  <c r="C20" i="12"/>
  <c r="C18" i="12"/>
  <c r="C16" i="12"/>
  <c r="C13" i="12"/>
  <c r="C8" i="12"/>
  <c r="C6" i="12"/>
  <c r="B66" i="12"/>
  <c r="B55" i="12"/>
  <c r="B40" i="12"/>
  <c r="B33" i="12"/>
  <c r="B26" i="12"/>
  <c r="B16" i="12"/>
  <c r="B13" i="12"/>
  <c r="B25" i="11"/>
  <c r="D7" i="12"/>
  <c r="B26" i="11"/>
  <c r="D8" i="12"/>
  <c r="B27" i="11"/>
  <c r="D9" i="12"/>
  <c r="B28" i="11"/>
  <c r="D10" i="12"/>
  <c r="B29" i="11"/>
  <c r="D11" i="12"/>
  <c r="B30" i="11"/>
  <c r="D12" i="12"/>
  <c r="B31" i="11"/>
  <c r="D13" i="12"/>
  <c r="B32" i="11"/>
  <c r="D14" i="12"/>
  <c r="B33" i="11"/>
  <c r="D15" i="12"/>
  <c r="B34" i="11"/>
  <c r="D16" i="12"/>
  <c r="B35" i="11"/>
  <c r="D17" i="12"/>
  <c r="B36" i="11"/>
  <c r="D18" i="12"/>
  <c r="B37" i="11"/>
  <c r="D19" i="12"/>
  <c r="B38" i="11"/>
  <c r="D20" i="12"/>
  <c r="B39" i="11"/>
  <c r="D21" i="12"/>
  <c r="B40" i="11"/>
  <c r="D22" i="12"/>
  <c r="B41" i="11"/>
  <c r="D23" i="12"/>
  <c r="B42" i="11"/>
  <c r="D24" i="12"/>
  <c r="B43" i="11"/>
  <c r="D25" i="12"/>
  <c r="B44" i="11"/>
  <c r="D26" i="12"/>
  <c r="B45" i="11"/>
  <c r="D27" i="12"/>
  <c r="B46" i="11"/>
  <c r="D28" i="12"/>
  <c r="B47" i="11"/>
  <c r="D29" i="12"/>
  <c r="B48" i="11"/>
  <c r="D30" i="12"/>
  <c r="B49" i="11"/>
  <c r="D31" i="12"/>
  <c r="B50" i="11"/>
  <c r="D32" i="12"/>
  <c r="B51" i="11"/>
  <c r="D33" i="12"/>
  <c r="B52" i="11"/>
  <c r="D34" i="12"/>
  <c r="B53" i="11"/>
  <c r="D35" i="12"/>
  <c r="B54" i="11"/>
  <c r="D36" i="12"/>
  <c r="B55" i="11"/>
  <c r="D37" i="12"/>
  <c r="B56" i="11"/>
  <c r="D38" i="12"/>
  <c r="B57" i="11"/>
  <c r="D39" i="12"/>
  <c r="B58" i="11"/>
  <c r="D40" i="12"/>
  <c r="B59" i="11"/>
  <c r="D41" i="12"/>
  <c r="B60" i="11"/>
  <c r="D42" i="12"/>
  <c r="B61" i="11"/>
  <c r="D43" i="12"/>
  <c r="B62" i="11"/>
  <c r="D44" i="12"/>
  <c r="B63" i="11"/>
  <c r="D45" i="12"/>
  <c r="B64" i="11"/>
  <c r="D46" i="12"/>
  <c r="B65" i="11"/>
  <c r="D47" i="12"/>
  <c r="B66" i="11"/>
  <c r="D48" i="12"/>
  <c r="B67" i="11"/>
  <c r="D49" i="12"/>
  <c r="B68" i="11"/>
  <c r="D50" i="12"/>
  <c r="B69" i="11"/>
  <c r="D51" i="12"/>
  <c r="B70" i="11"/>
  <c r="D52" i="12"/>
  <c r="B71" i="11"/>
  <c r="D53" i="12"/>
  <c r="B72" i="11"/>
  <c r="D54" i="12"/>
  <c r="B73" i="11"/>
  <c r="D55" i="12"/>
  <c r="B74" i="11"/>
  <c r="D56" i="12"/>
  <c r="B75" i="11"/>
  <c r="D57" i="12"/>
  <c r="B76" i="11"/>
  <c r="D58" i="12"/>
  <c r="B77" i="11"/>
  <c r="D59" i="12"/>
  <c r="B78" i="11"/>
  <c r="D60" i="12"/>
  <c r="B79" i="11"/>
  <c r="D61" i="12"/>
  <c r="B80" i="11"/>
  <c r="D62" i="12"/>
  <c r="B81" i="11"/>
  <c r="D63" i="12"/>
  <c r="B82" i="11"/>
  <c r="D64" i="12"/>
  <c r="B83" i="11"/>
  <c r="D65" i="12"/>
  <c r="B84" i="11"/>
  <c r="D66" i="12"/>
  <c r="B85" i="11"/>
  <c r="D67" i="12"/>
  <c r="B86" i="11"/>
  <c r="D68" i="12"/>
  <c r="B87" i="11"/>
  <c r="D69" i="12"/>
  <c r="B88" i="11"/>
  <c r="D70" i="12"/>
  <c r="B89" i="11"/>
  <c r="D71" i="12"/>
  <c r="B90" i="11"/>
  <c r="D72" i="12"/>
  <c r="B91" i="11"/>
  <c r="D73" i="12"/>
  <c r="B92" i="11"/>
  <c r="D74" i="12"/>
  <c r="B93" i="11"/>
  <c r="D75" i="12"/>
  <c r="B94" i="11"/>
  <c r="D76" i="12"/>
  <c r="B95" i="11"/>
  <c r="D77" i="12"/>
  <c r="B96" i="11"/>
  <c r="D78" i="12"/>
  <c r="B97" i="11"/>
  <c r="D79" i="12"/>
  <c r="B98" i="11"/>
  <c r="D80" i="12"/>
  <c r="B99" i="11"/>
  <c r="D81" i="12"/>
  <c r="B100" i="11"/>
  <c r="D82" i="12"/>
  <c r="B101" i="11"/>
  <c r="D83" i="12"/>
  <c r="B102" i="11"/>
  <c r="D84" i="12"/>
  <c r="B103" i="11"/>
  <c r="D85" i="12"/>
  <c r="B104" i="11"/>
  <c r="D86" i="12"/>
  <c r="B105" i="11"/>
  <c r="D87" i="12"/>
  <c r="B106" i="11"/>
  <c r="D88" i="12"/>
  <c r="B107" i="11"/>
  <c r="D89" i="12"/>
  <c r="B108" i="11"/>
  <c r="D90" i="12"/>
  <c r="B24" i="11"/>
  <c r="D6" i="12"/>
  <c r="B48" i="2"/>
  <c r="B50" i="2"/>
  <c r="N50" i="2"/>
  <c r="H26" i="11"/>
  <c r="F27" i="11"/>
  <c r="G27" i="11"/>
  <c r="H27" i="11"/>
  <c r="I27" i="11"/>
  <c r="F28" i="11"/>
  <c r="G28" i="11"/>
  <c r="H28" i="11"/>
  <c r="I28" i="11"/>
  <c r="F29" i="11"/>
  <c r="G29" i="11"/>
  <c r="H29" i="11"/>
  <c r="I29" i="11"/>
  <c r="F31" i="11"/>
  <c r="G31" i="11"/>
  <c r="H31" i="11"/>
  <c r="I31" i="11"/>
  <c r="F32" i="11"/>
  <c r="G32" i="11"/>
  <c r="H32" i="11"/>
  <c r="I32" i="11"/>
  <c r="F34" i="11"/>
  <c r="G34" i="11"/>
  <c r="H34" i="11"/>
  <c r="I34" i="11"/>
  <c r="H35" i="11"/>
  <c r="I35" i="11"/>
  <c r="F36" i="11"/>
  <c r="G36" i="11"/>
  <c r="H36" i="11"/>
  <c r="I36" i="11"/>
  <c r="F37" i="11"/>
  <c r="G37" i="11"/>
  <c r="H37" i="11"/>
  <c r="I37" i="11"/>
  <c r="F40" i="11"/>
  <c r="G40" i="11"/>
  <c r="H40" i="11"/>
  <c r="I40" i="11"/>
  <c r="F41" i="11"/>
  <c r="G41" i="11"/>
  <c r="H41" i="11"/>
  <c r="I41" i="11"/>
  <c r="F42" i="11"/>
  <c r="G42" i="11"/>
  <c r="H42" i="11"/>
  <c r="I42" i="11"/>
  <c r="F43" i="11"/>
  <c r="G43" i="11"/>
  <c r="H43" i="11"/>
  <c r="I43" i="11"/>
  <c r="H47" i="11"/>
  <c r="I47" i="11"/>
  <c r="F58" i="11"/>
  <c r="G58" i="11"/>
  <c r="H58" i="11"/>
  <c r="I58" i="11"/>
  <c r="F59" i="11"/>
  <c r="G59" i="11"/>
  <c r="H59" i="11"/>
  <c r="I59" i="11"/>
  <c r="H60" i="11"/>
  <c r="I60" i="11"/>
  <c r="F61" i="11"/>
  <c r="G61" i="11"/>
  <c r="H61" i="11"/>
  <c r="I61" i="11"/>
  <c r="F62" i="11"/>
  <c r="G62" i="11"/>
  <c r="H62" i="11"/>
  <c r="I62" i="11"/>
  <c r="F63" i="11"/>
  <c r="G63" i="11"/>
  <c r="H63" i="11"/>
  <c r="I63" i="11"/>
  <c r="F65" i="11"/>
  <c r="G65" i="11"/>
  <c r="H65" i="11"/>
  <c r="I65" i="11"/>
  <c r="I70" i="11"/>
  <c r="F73" i="11"/>
  <c r="H73" i="11"/>
  <c r="I73" i="11"/>
  <c r="F74" i="11"/>
  <c r="G74" i="11"/>
  <c r="H74" i="11"/>
  <c r="I74" i="11"/>
  <c r="F75" i="11"/>
  <c r="G75" i="11"/>
  <c r="H75" i="11"/>
  <c r="I75" i="11"/>
  <c r="F76" i="11"/>
  <c r="G76" i="11"/>
  <c r="H76" i="11"/>
  <c r="I76" i="11"/>
  <c r="F87" i="11"/>
  <c r="G87" i="11"/>
  <c r="H87" i="11"/>
  <c r="I87" i="11"/>
  <c r="F88" i="11"/>
  <c r="G88" i="11"/>
  <c r="H88" i="11"/>
  <c r="I88" i="11"/>
  <c r="F89" i="11"/>
  <c r="H89" i="11"/>
  <c r="I89" i="11"/>
  <c r="F90" i="11"/>
  <c r="G90" i="11"/>
  <c r="H90" i="11"/>
  <c r="I90" i="11"/>
  <c r="F91" i="11"/>
  <c r="G91" i="11"/>
  <c r="H91" i="11"/>
  <c r="I91" i="11"/>
  <c r="F92" i="11"/>
  <c r="G92" i="11"/>
  <c r="H92" i="11"/>
  <c r="I92" i="11"/>
  <c r="F97" i="11"/>
  <c r="H97" i="11"/>
  <c r="I97" i="11"/>
  <c r="F104" i="11"/>
  <c r="F107" i="11"/>
  <c r="G107" i="11"/>
  <c r="H107" i="11"/>
  <c r="I107" i="11"/>
  <c r="F108" i="11"/>
  <c r="G108" i="11"/>
  <c r="H108" i="11"/>
  <c r="I108" i="11"/>
  <c r="I24" i="11"/>
  <c r="H24" i="11"/>
  <c r="G24" i="11"/>
  <c r="F24" i="11"/>
  <c r="A2" i="11"/>
  <c r="A3" i="11"/>
  <c r="A4" i="11"/>
  <c r="A5" i="11"/>
  <c r="A6" i="11"/>
  <c r="A7" i="11"/>
  <c r="A8" i="11"/>
  <c r="A9" i="11"/>
  <c r="A10" i="11"/>
  <c r="A11" i="11"/>
  <c r="A12" i="11"/>
  <c r="A13" i="11"/>
  <c r="A14" i="11"/>
  <c r="A15" i="11"/>
  <c r="A16" i="11"/>
  <c r="A17" i="11"/>
  <c r="A18" i="11"/>
  <c r="A19" i="11"/>
  <c r="A20" i="11"/>
  <c r="A21" i="11"/>
  <c r="A22" i="11"/>
  <c r="O6" i="2"/>
  <c r="C6" i="2"/>
  <c r="C7" i="2"/>
  <c r="O8" i="2"/>
  <c r="C8" i="2"/>
  <c r="I8" i="2"/>
  <c r="N8" i="2"/>
  <c r="O10" i="2"/>
  <c r="C10" i="2"/>
  <c r="O11" i="2"/>
  <c r="C11" i="2"/>
  <c r="C13" i="2"/>
  <c r="O14" i="2"/>
  <c r="C14" i="2"/>
  <c r="I14" i="2"/>
  <c r="O15" i="2"/>
  <c r="C15" i="2"/>
  <c r="I15" i="2"/>
  <c r="O16" i="2"/>
  <c r="C16" i="2"/>
  <c r="O18" i="2"/>
  <c r="C18" i="2"/>
  <c r="I18" i="2"/>
  <c r="C19" i="2"/>
  <c r="I19" i="2"/>
  <c r="C20" i="2"/>
  <c r="I20" i="2"/>
  <c r="C21" i="2"/>
  <c r="I21" i="2"/>
  <c r="O22" i="2"/>
  <c r="C22" i="2"/>
  <c r="C23" i="2"/>
  <c r="I22" i="2"/>
  <c r="C24" i="2"/>
  <c r="I24" i="2"/>
  <c r="C26" i="2"/>
  <c r="I26" i="2"/>
  <c r="C28" i="2"/>
  <c r="I28" i="2"/>
  <c r="O29" i="2"/>
  <c r="C29" i="2"/>
  <c r="I29" i="2"/>
  <c r="C30" i="2"/>
  <c r="I30" i="2"/>
  <c r="C31" i="2"/>
  <c r="I31" i="2"/>
  <c r="O32" i="2"/>
  <c r="C32" i="2"/>
  <c r="O35" i="2"/>
  <c r="C35" i="2"/>
  <c r="C37" i="2"/>
  <c r="O38" i="2"/>
  <c r="C38" i="2"/>
  <c r="C39" i="2"/>
  <c r="I38" i="2"/>
  <c r="C40" i="2"/>
  <c r="I40" i="2"/>
  <c r="O42" i="2"/>
  <c r="C42" i="2"/>
  <c r="O48" i="2"/>
  <c r="O52" i="2"/>
  <c r="C52" i="2"/>
  <c r="I52" i="2"/>
  <c r="C53" i="2"/>
  <c r="O60" i="2"/>
  <c r="C60" i="2"/>
  <c r="C61" i="2"/>
  <c r="I61" i="2"/>
  <c r="I60" i="2"/>
  <c r="C62" i="2"/>
  <c r="I62" i="2"/>
  <c r="O64" i="2"/>
  <c r="C64" i="2"/>
  <c r="C68" i="2"/>
  <c r="R68" i="2"/>
  <c r="O70" i="2"/>
  <c r="C70" i="2"/>
  <c r="C71" i="2"/>
  <c r="I71" i="2"/>
  <c r="C73" i="2"/>
  <c r="I73" i="2"/>
  <c r="O77" i="2"/>
  <c r="C77" i="2"/>
  <c r="C79" i="2"/>
  <c r="O83" i="2"/>
  <c r="C83" i="2"/>
  <c r="I6" i="2"/>
  <c r="N7" i="2"/>
  <c r="N9" i="2"/>
  <c r="N10" i="2"/>
  <c r="N11" i="2"/>
  <c r="N12" i="2"/>
  <c r="N13" i="2"/>
  <c r="N14" i="2"/>
  <c r="N15" i="2"/>
  <c r="N16" i="2"/>
  <c r="N17" i="2"/>
  <c r="N6" i="2"/>
  <c r="B6" i="2"/>
  <c r="B7" i="2"/>
  <c r="F6" i="2"/>
  <c r="B8" i="2"/>
  <c r="H8" i="2"/>
  <c r="B10" i="2"/>
  <c r="H10" i="2"/>
  <c r="E10" i="2"/>
  <c r="B11" i="2"/>
  <c r="G11" i="2"/>
  <c r="H11" i="2"/>
  <c r="B13" i="2"/>
  <c r="G13" i="2"/>
  <c r="B14" i="2"/>
  <c r="E14" i="2"/>
  <c r="B15" i="2"/>
  <c r="E15" i="2"/>
  <c r="B16" i="2"/>
  <c r="B17" i="2"/>
  <c r="G17" i="2"/>
  <c r="B18" i="2"/>
  <c r="N18" i="2"/>
  <c r="N19" i="2"/>
  <c r="N20" i="2"/>
  <c r="N21" i="2"/>
  <c r="B22" i="2"/>
  <c r="N22" i="2"/>
  <c r="H22" i="2"/>
  <c r="N23" i="2"/>
  <c r="N24" i="2"/>
  <c r="N25" i="2"/>
  <c r="N26" i="2"/>
  <c r="N27" i="2"/>
  <c r="N28" i="2"/>
  <c r="B29" i="2"/>
  <c r="N29" i="2"/>
  <c r="H29" i="2"/>
  <c r="N30" i="2"/>
  <c r="N31" i="2"/>
  <c r="B32" i="2"/>
  <c r="N32" i="2"/>
  <c r="F32" i="2"/>
  <c r="N33" i="2"/>
  <c r="N34" i="2"/>
  <c r="B35" i="2"/>
  <c r="N35" i="2"/>
  <c r="B36" i="2"/>
  <c r="N36" i="2"/>
  <c r="H36" i="2"/>
  <c r="B37" i="2"/>
  <c r="N37" i="2"/>
  <c r="B38" i="2"/>
  <c r="B40" i="2"/>
  <c r="N38" i="2"/>
  <c r="N39" i="2"/>
  <c r="N40" i="2"/>
  <c r="N41" i="2"/>
  <c r="B42" i="2"/>
  <c r="N42" i="2"/>
  <c r="H42" i="2"/>
  <c r="N43" i="2"/>
  <c r="N44" i="2"/>
  <c r="N45" i="2"/>
  <c r="N46" i="2"/>
  <c r="N47" i="2"/>
  <c r="N48" i="2"/>
  <c r="E48" i="2"/>
  <c r="F48" i="2"/>
  <c r="G48" i="2"/>
  <c r="H48" i="2"/>
  <c r="B49" i="2"/>
  <c r="N49" i="2"/>
  <c r="B51" i="2"/>
  <c r="N51" i="2"/>
  <c r="B52" i="2"/>
  <c r="B55" i="2"/>
  <c r="N52" i="2"/>
  <c r="N53" i="2"/>
  <c r="N54" i="2"/>
  <c r="N55" i="2"/>
  <c r="N56" i="2"/>
  <c r="N57" i="2"/>
  <c r="N58" i="2"/>
  <c r="B59" i="2"/>
  <c r="N59" i="2"/>
  <c r="H59" i="2"/>
  <c r="B60" i="2"/>
  <c r="N60" i="2"/>
  <c r="F60" i="2"/>
  <c r="N61" i="2"/>
  <c r="B62" i="2"/>
  <c r="N62" i="2"/>
  <c r="E62" i="2"/>
  <c r="N63" i="2"/>
  <c r="B64" i="2"/>
  <c r="B66" i="2"/>
  <c r="N64" i="2"/>
  <c r="N65" i="2"/>
  <c r="N66" i="2"/>
  <c r="N67" i="2"/>
  <c r="N68" i="2"/>
  <c r="N69" i="2"/>
  <c r="B70" i="2"/>
  <c r="B71" i="2"/>
  <c r="N70" i="2"/>
  <c r="N71" i="2"/>
  <c r="N72" i="2"/>
  <c r="N73" i="2"/>
  <c r="N74" i="2"/>
  <c r="N75" i="2"/>
  <c r="N76" i="2"/>
  <c r="B77" i="2"/>
  <c r="B78" i="2"/>
  <c r="N77" i="2"/>
  <c r="N78" i="2"/>
  <c r="N79" i="2"/>
  <c r="N80" i="2"/>
  <c r="N81" i="2"/>
  <c r="N82" i="2"/>
  <c r="B83" i="2"/>
  <c r="N83" i="2"/>
  <c r="H83" i="2"/>
  <c r="B84" i="2"/>
  <c r="N84" i="2"/>
  <c r="G84" i="2"/>
  <c r="N85" i="2"/>
  <c r="R7" i="2"/>
  <c r="P8" i="2"/>
  <c r="Q8" i="2"/>
  <c r="R8" i="2"/>
  <c r="S8" i="2"/>
  <c r="R10" i="2"/>
  <c r="P11" i="2"/>
  <c r="Q11" i="2"/>
  <c r="R11" i="2"/>
  <c r="S11" i="2"/>
  <c r="R13" i="2"/>
  <c r="P14" i="2"/>
  <c r="Q14" i="2"/>
  <c r="R14" i="2"/>
  <c r="S14" i="2"/>
  <c r="P15" i="2"/>
  <c r="Q15" i="2"/>
  <c r="R15" i="2"/>
  <c r="S15" i="2"/>
  <c r="P16" i="2"/>
  <c r="Q16" i="2"/>
  <c r="R16" i="2"/>
  <c r="S16" i="2"/>
  <c r="P18" i="2"/>
  <c r="Q18" i="2"/>
  <c r="R18" i="2"/>
  <c r="S18" i="2"/>
  <c r="P19" i="2"/>
  <c r="Q19" i="2"/>
  <c r="R19" i="2"/>
  <c r="S19" i="2"/>
  <c r="P20" i="2"/>
  <c r="Q20" i="2"/>
  <c r="R20" i="2"/>
  <c r="S20" i="2"/>
  <c r="P21" i="2"/>
  <c r="Q21" i="2"/>
  <c r="R21" i="2"/>
  <c r="S21" i="2"/>
  <c r="P22" i="2"/>
  <c r="Q22" i="2"/>
  <c r="R22" i="2"/>
  <c r="S22" i="2"/>
  <c r="P24" i="2"/>
  <c r="Q24" i="2"/>
  <c r="R24" i="2"/>
  <c r="S24" i="2"/>
  <c r="P26" i="2"/>
  <c r="Q26" i="2"/>
  <c r="R26" i="2"/>
  <c r="S26" i="2"/>
  <c r="P28" i="2"/>
  <c r="Q28" i="2"/>
  <c r="R28" i="2"/>
  <c r="S28" i="2"/>
  <c r="P29" i="2"/>
  <c r="Q29" i="2"/>
  <c r="R29" i="2"/>
  <c r="S29" i="2"/>
  <c r="P30" i="2"/>
  <c r="Q30" i="2"/>
  <c r="R30" i="2"/>
  <c r="S30" i="2"/>
  <c r="P31" i="2"/>
  <c r="Q31" i="2"/>
  <c r="R31" i="2"/>
  <c r="S31" i="2"/>
  <c r="P32" i="2"/>
  <c r="Q32" i="2"/>
  <c r="R32" i="2"/>
  <c r="S32" i="2"/>
  <c r="P35" i="2"/>
  <c r="Q35" i="2"/>
  <c r="R35" i="2"/>
  <c r="S35" i="2"/>
  <c r="R37" i="2"/>
  <c r="P38" i="2"/>
  <c r="Q38" i="2"/>
  <c r="R38" i="2"/>
  <c r="S38" i="2"/>
  <c r="R39" i="2"/>
  <c r="P40" i="2"/>
  <c r="Q40" i="2"/>
  <c r="R40" i="2"/>
  <c r="S40" i="2"/>
  <c r="P42" i="2"/>
  <c r="Q42" i="2"/>
  <c r="R42" i="2"/>
  <c r="S42" i="2"/>
  <c r="P52" i="2"/>
  <c r="Q52" i="2"/>
  <c r="R52" i="2"/>
  <c r="S52" i="2"/>
  <c r="P53" i="2"/>
  <c r="Q53" i="2"/>
  <c r="R53" i="2"/>
  <c r="S53" i="2"/>
  <c r="P60" i="2"/>
  <c r="Q60" i="2"/>
  <c r="R60" i="2"/>
  <c r="S60" i="2"/>
  <c r="P61" i="2"/>
  <c r="Q61" i="2"/>
  <c r="R61" i="2"/>
  <c r="S61" i="2"/>
  <c r="P62" i="2"/>
  <c r="Q62" i="2"/>
  <c r="R62" i="2"/>
  <c r="S62" i="2"/>
  <c r="R64" i="2"/>
  <c r="P70" i="2"/>
  <c r="Q70" i="2"/>
  <c r="R70" i="2"/>
  <c r="S70" i="2"/>
  <c r="R71" i="2"/>
  <c r="P73" i="2"/>
  <c r="Q73" i="2"/>
  <c r="R73" i="2"/>
  <c r="S73" i="2"/>
  <c r="R77" i="2"/>
  <c r="R79" i="2"/>
  <c r="R83" i="2"/>
  <c r="S6" i="2"/>
  <c r="R6" i="2"/>
  <c r="Q6" i="2"/>
  <c r="P6" i="2"/>
  <c r="E6" i="2"/>
  <c r="O12" i="2"/>
  <c r="O13" i="2"/>
  <c r="O53" i="2"/>
  <c r="O54" i="2"/>
  <c r="O55" i="2"/>
  <c r="O56" i="2"/>
  <c r="O57" i="2"/>
  <c r="O58" i="2"/>
  <c r="O59" i="2"/>
  <c r="O43" i="2"/>
  <c r="O44" i="2"/>
  <c r="O45" i="2"/>
  <c r="O46" i="2"/>
  <c r="O47" i="2"/>
  <c r="O7" i="2"/>
  <c r="O9" i="2"/>
  <c r="O17" i="2"/>
  <c r="O19" i="2"/>
  <c r="O20" i="2"/>
  <c r="O21" i="2"/>
  <c r="O23" i="2"/>
  <c r="O24" i="2"/>
  <c r="O25" i="2"/>
  <c r="O26" i="2"/>
  <c r="O27" i="2"/>
  <c r="O28" i="2"/>
  <c r="O30" i="2"/>
  <c r="O31" i="2"/>
  <c r="O33" i="2"/>
  <c r="O34" i="2"/>
  <c r="O36" i="2"/>
  <c r="O37" i="2"/>
  <c r="O39" i="2"/>
  <c r="O40" i="2"/>
  <c r="O41" i="2"/>
  <c r="O61" i="2"/>
  <c r="O62" i="2"/>
  <c r="O63" i="2"/>
  <c r="O65" i="2"/>
  <c r="O66" i="2"/>
  <c r="O67" i="2"/>
  <c r="O68" i="2"/>
  <c r="O69" i="2"/>
  <c r="O71" i="2"/>
  <c r="O72" i="2"/>
  <c r="O73" i="2"/>
  <c r="O74" i="2"/>
  <c r="O75" i="2"/>
  <c r="O76" i="2"/>
  <c r="O78" i="2"/>
  <c r="O79" i="2"/>
  <c r="O80" i="2"/>
  <c r="O81" i="2"/>
  <c r="O82" i="2"/>
  <c r="O84" i="2"/>
  <c r="O85" i="2"/>
  <c r="D8" i="2"/>
  <c r="D6" i="2"/>
  <c r="N255" i="1"/>
  <c r="N256" i="1"/>
  <c r="N260" i="1"/>
  <c r="N237" i="1"/>
  <c r="N253" i="1"/>
  <c r="N254" i="1"/>
  <c r="N239" i="1"/>
  <c r="N238" i="1"/>
  <c r="N216" i="1"/>
  <c r="N235" i="1"/>
  <c r="N231" i="1"/>
  <c r="N230" i="1"/>
  <c r="N226" i="1"/>
  <c r="N225" i="1"/>
  <c r="N218" i="1"/>
  <c r="N198" i="1"/>
  <c r="N214" i="1"/>
  <c r="N186" i="1"/>
  <c r="N165" i="1"/>
  <c r="N183" i="1"/>
  <c r="N177" i="1"/>
  <c r="N167" i="1"/>
  <c r="N153" i="1"/>
  <c r="N164" i="1"/>
  <c r="N135" i="1"/>
  <c r="N149" i="1"/>
  <c r="N142" i="1"/>
  <c r="N120" i="1"/>
  <c r="N108" i="1"/>
  <c r="N115" i="1"/>
  <c r="N96" i="1"/>
  <c r="N101" i="1"/>
  <c r="N87" i="1"/>
  <c r="N93" i="1"/>
  <c r="N95" i="1"/>
  <c r="N94" i="1"/>
  <c r="N92" i="1"/>
  <c r="N91" i="1"/>
  <c r="N90" i="1"/>
  <c r="N88" i="1"/>
  <c r="N86" i="1"/>
  <c r="N85" i="1"/>
  <c r="N84" i="1"/>
  <c r="N83" i="1"/>
  <c r="N82" i="1"/>
  <c r="N81" i="1"/>
  <c r="N80" i="1"/>
  <c r="N79" i="1"/>
  <c r="N78" i="1"/>
  <c r="N77" i="1"/>
  <c r="N76" i="1"/>
  <c r="N75" i="1"/>
  <c r="N74" i="1"/>
  <c r="D28" i="2"/>
  <c r="D27" i="2"/>
  <c r="D21" i="2"/>
  <c r="D7" i="2"/>
  <c r="D9" i="2"/>
  <c r="D10" i="2"/>
  <c r="D11" i="2"/>
  <c r="D12" i="2"/>
  <c r="D13" i="2"/>
  <c r="D14" i="2"/>
  <c r="D15" i="2"/>
  <c r="D16" i="2"/>
  <c r="D17"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6" i="2"/>
  <c r="D25" i="2"/>
  <c r="D24" i="2"/>
  <c r="D23" i="2"/>
  <c r="D22" i="2"/>
  <c r="D19" i="2"/>
  <c r="D18" i="2"/>
  <c r="N154" i="1"/>
  <c r="F35" i="2"/>
  <c r="N243" i="1"/>
  <c r="N247" i="1"/>
  <c r="N161" i="1"/>
  <c r="G6" i="12"/>
  <c r="N109" i="1"/>
  <c r="N124" i="1"/>
  <c r="N162" i="1"/>
  <c r="E13" i="2"/>
  <c r="N100" i="1"/>
  <c r="N159" i="1"/>
  <c r="N163" i="1"/>
  <c r="N201" i="1"/>
  <c r="N205" i="1"/>
  <c r="N240" i="1"/>
  <c r="N244" i="1"/>
  <c r="N248" i="1"/>
  <c r="F84" i="2"/>
  <c r="H35" i="2"/>
  <c r="F16" i="2"/>
  <c r="F8" i="2"/>
  <c r="G8" i="2"/>
  <c r="F32" i="12"/>
  <c r="F50" i="2"/>
  <c r="G50" i="2"/>
  <c r="F28" i="12"/>
  <c r="G28" i="12"/>
  <c r="H28" i="12"/>
  <c r="N155" i="1"/>
  <c r="N200" i="1"/>
  <c r="N212" i="1"/>
  <c r="F49" i="2"/>
  <c r="E17" i="2"/>
  <c r="N103" i="1"/>
  <c r="N122" i="1"/>
  <c r="N160" i="1"/>
  <c r="N175" i="1"/>
  <c r="N202" i="1"/>
  <c r="N241" i="1"/>
  <c r="N245" i="1"/>
  <c r="N249" i="1"/>
  <c r="H62" i="2"/>
  <c r="F52" i="2"/>
  <c r="G52" i="2"/>
  <c r="H49" i="2"/>
  <c r="E29" i="2"/>
  <c r="F29" i="2"/>
  <c r="E50" i="2"/>
  <c r="H83" i="12"/>
  <c r="H68" i="12"/>
  <c r="F55" i="12"/>
  <c r="G55" i="12"/>
  <c r="E55" i="12"/>
  <c r="H55" i="12"/>
  <c r="E28" i="12"/>
  <c r="F70" i="12"/>
  <c r="F66" i="12"/>
  <c r="G66" i="12"/>
  <c r="E34" i="12"/>
  <c r="F83" i="2"/>
  <c r="B85" i="2"/>
  <c r="F85" i="2"/>
  <c r="E83" i="2"/>
  <c r="B81" i="2"/>
  <c r="H81" i="2"/>
  <c r="N252" i="1"/>
  <c r="N251" i="1"/>
  <c r="N246" i="1"/>
  <c r="B79" i="2"/>
  <c r="F79" i="2"/>
  <c r="B80" i="2"/>
  <c r="B82" i="2"/>
  <c r="G77" i="2"/>
  <c r="N236" i="1"/>
  <c r="N224" i="1"/>
  <c r="N223" i="1"/>
  <c r="N222" i="1"/>
  <c r="B76" i="2"/>
  <c r="H76" i="2"/>
  <c r="B74" i="2"/>
  <c r="F74" i="2"/>
  <c r="B72" i="2"/>
  <c r="N219" i="1"/>
  <c r="N227" i="1"/>
  <c r="N233" i="1"/>
  <c r="F70" i="2"/>
  <c r="N220" i="1"/>
  <c r="N229" i="1"/>
  <c r="N234" i="1"/>
  <c r="B75" i="2"/>
  <c r="G75" i="2"/>
  <c r="B73" i="2"/>
  <c r="G73" i="2"/>
  <c r="N210" i="1"/>
  <c r="D90" i="11"/>
  <c r="N206" i="1"/>
  <c r="N213" i="1"/>
  <c r="B65" i="2"/>
  <c r="H65" i="2"/>
  <c r="D92" i="11"/>
  <c r="N197" i="1"/>
  <c r="N190" i="1"/>
  <c r="N189" i="1"/>
  <c r="N191" i="1"/>
  <c r="G62" i="2"/>
  <c r="N171" i="1"/>
  <c r="N181" i="1"/>
  <c r="N168" i="1"/>
  <c r="N170" i="1"/>
  <c r="N169" i="1"/>
  <c r="D80" i="11"/>
  <c r="F62" i="12"/>
  <c r="G59" i="12"/>
  <c r="F59" i="12"/>
  <c r="F61" i="12"/>
  <c r="E59" i="12"/>
  <c r="N176" i="1"/>
  <c r="H52" i="2"/>
  <c r="B59" i="12"/>
  <c r="D82" i="11"/>
  <c r="H64" i="12"/>
  <c r="N157" i="1"/>
  <c r="N158" i="1"/>
  <c r="N156" i="1"/>
  <c r="N145" i="1"/>
  <c r="E42" i="2"/>
  <c r="B45" i="2"/>
  <c r="F42" i="2"/>
  <c r="N146" i="1"/>
  <c r="B46" i="2"/>
  <c r="H46" i="2"/>
  <c r="G42" i="2"/>
  <c r="N137" i="1"/>
  <c r="N138" i="1"/>
  <c r="N150" i="1"/>
  <c r="B43" i="2"/>
  <c r="N127" i="1"/>
  <c r="N132" i="1"/>
  <c r="N134" i="1"/>
  <c r="N133" i="1"/>
  <c r="D64" i="11"/>
  <c r="N129" i="1"/>
  <c r="B44" i="12"/>
  <c r="D66" i="11"/>
  <c r="N125" i="1"/>
  <c r="N123" i="1"/>
  <c r="D63" i="11"/>
  <c r="H45" i="12"/>
  <c r="N126" i="1"/>
  <c r="N121" i="1"/>
  <c r="N128" i="1"/>
  <c r="N131" i="1"/>
  <c r="B39" i="2"/>
  <c r="H39" i="2"/>
  <c r="N118" i="1"/>
  <c r="N117" i="1"/>
  <c r="N119" i="1"/>
  <c r="N111" i="1"/>
  <c r="N110" i="1"/>
  <c r="N102" i="1"/>
  <c r="N107" i="1"/>
  <c r="N106" i="1"/>
  <c r="N105" i="1"/>
  <c r="N98" i="1"/>
  <c r="B30" i="2"/>
  <c r="D53" i="11"/>
  <c r="F34" i="12"/>
  <c r="N89" i="1"/>
  <c r="G29" i="2"/>
  <c r="B23" i="2"/>
  <c r="B28" i="2"/>
  <c r="B26" i="2"/>
  <c r="F26" i="2"/>
  <c r="F22" i="2"/>
  <c r="N68" i="1"/>
  <c r="H32" i="12"/>
  <c r="B24" i="2"/>
  <c r="H24" i="2"/>
  <c r="E22" i="2"/>
  <c r="G32" i="12"/>
  <c r="B27" i="2"/>
  <c r="B25" i="2"/>
  <c r="N56" i="1"/>
  <c r="B22" i="12"/>
  <c r="N58" i="1"/>
  <c r="N52" i="1"/>
  <c r="N51" i="1"/>
  <c r="N48" i="1"/>
  <c r="N50" i="1"/>
  <c r="N42" i="1"/>
  <c r="N46" i="1"/>
  <c r="N45" i="1"/>
  <c r="N44" i="1"/>
  <c r="F15" i="2"/>
  <c r="H14" i="2"/>
  <c r="G14" i="2"/>
  <c r="E17" i="12"/>
  <c r="N37" i="1"/>
  <c r="N38" i="1"/>
  <c r="N40" i="1"/>
  <c r="N39" i="1"/>
  <c r="F14" i="2"/>
  <c r="N29" i="1"/>
  <c r="H12" i="12"/>
  <c r="E12" i="12"/>
  <c r="B12" i="12"/>
  <c r="D29" i="11"/>
  <c r="H11" i="12"/>
  <c r="N12" i="1"/>
  <c r="N19" i="1"/>
  <c r="N17" i="1"/>
  <c r="N22" i="1"/>
  <c r="N18" i="1"/>
  <c r="N20" i="1"/>
  <c r="N21" i="1"/>
  <c r="E8" i="2"/>
  <c r="B8" i="12"/>
  <c r="D27" i="11"/>
  <c r="N13" i="1"/>
  <c r="D28" i="11"/>
  <c r="E7" i="2"/>
  <c r="H7" i="2"/>
  <c r="H71" i="2"/>
  <c r="E71" i="2"/>
  <c r="F71" i="2"/>
  <c r="G71" i="2"/>
  <c r="G44" i="12"/>
  <c r="E44" i="12"/>
  <c r="H44" i="12"/>
  <c r="F44" i="12"/>
  <c r="H78" i="2"/>
  <c r="F78" i="2"/>
  <c r="G78" i="2"/>
  <c r="E78" i="2"/>
  <c r="H40" i="2"/>
  <c r="E40" i="2"/>
  <c r="F40" i="2"/>
  <c r="N194" i="1"/>
  <c r="G26" i="12"/>
  <c r="F50" i="12"/>
  <c r="H54" i="12"/>
  <c r="G68" i="12"/>
  <c r="F83" i="12"/>
  <c r="G64" i="2"/>
  <c r="F62" i="2"/>
  <c r="N130" i="1"/>
  <c r="N141" i="1"/>
  <c r="N188" i="1"/>
  <c r="N195" i="1"/>
  <c r="N207" i="1"/>
  <c r="F81" i="2"/>
  <c r="F75" i="2"/>
  <c r="H74" i="2"/>
  <c r="B67" i="2"/>
  <c r="G67" i="2"/>
  <c r="F65" i="2"/>
  <c r="H64" i="2"/>
  <c r="G59" i="2"/>
  <c r="B56" i="2"/>
  <c r="G56" i="2"/>
  <c r="F46" i="2"/>
  <c r="H45" i="2"/>
  <c r="B41" i="2"/>
  <c r="E41" i="2"/>
  <c r="H38" i="2"/>
  <c r="F36" i="2"/>
  <c r="B31" i="2"/>
  <c r="F31" i="2"/>
  <c r="D102" i="11"/>
  <c r="E84" i="12"/>
  <c r="G56" i="12"/>
  <c r="F53" i="12"/>
  <c r="E31" i="12"/>
  <c r="N66" i="1"/>
  <c r="N72" i="1"/>
  <c r="N187" i="1"/>
  <c r="E50" i="12"/>
  <c r="F54" i="12"/>
  <c r="F68" i="12"/>
  <c r="G60" i="2"/>
  <c r="F64" i="2"/>
  <c r="H75" i="2"/>
  <c r="G82" i="2"/>
  <c r="G74" i="2"/>
  <c r="N192" i="1"/>
  <c r="N196" i="1"/>
  <c r="E81" i="2"/>
  <c r="E75" i="2"/>
  <c r="E74" i="2"/>
  <c r="B68" i="2"/>
  <c r="E65" i="2"/>
  <c r="E64" i="2"/>
  <c r="B63" i="2"/>
  <c r="E63" i="2"/>
  <c r="B61" i="2"/>
  <c r="F61" i="2"/>
  <c r="F59" i="2"/>
  <c r="E46" i="2"/>
  <c r="E36" i="2"/>
  <c r="B83" i="12"/>
  <c r="G83" i="12"/>
  <c r="F56" i="12"/>
  <c r="E53" i="12"/>
  <c r="H51" i="12"/>
  <c r="H50" i="12"/>
  <c r="D65" i="11"/>
  <c r="E47" i="12"/>
  <c r="F45" i="12"/>
  <c r="F33" i="12"/>
  <c r="D48" i="11"/>
  <c r="N71" i="1"/>
  <c r="N70" i="1"/>
  <c r="G65" i="2"/>
  <c r="D106" i="11"/>
  <c r="G88" i="12"/>
  <c r="G46" i="12"/>
  <c r="F23" i="2"/>
  <c r="N193" i="1"/>
  <c r="N250" i="1"/>
  <c r="E82" i="2"/>
  <c r="B69" i="2"/>
  <c r="B57" i="2"/>
  <c r="H57" i="2"/>
  <c r="B53" i="2"/>
  <c r="H51" i="2"/>
  <c r="F37" i="2"/>
  <c r="E30" i="2"/>
  <c r="G22" i="2"/>
  <c r="D105" i="11"/>
  <c r="G54" i="12"/>
  <c r="H46" i="12"/>
  <c r="N61" i="1"/>
  <c r="N62" i="1"/>
  <c r="N60" i="1"/>
  <c r="N57" i="1"/>
  <c r="N59" i="1"/>
  <c r="N65" i="1"/>
  <c r="N64" i="1"/>
  <c r="N63" i="1"/>
  <c r="D108" i="11"/>
  <c r="B89" i="12"/>
  <c r="G83" i="2"/>
  <c r="H8" i="12"/>
  <c r="F8" i="12"/>
  <c r="G8" i="12"/>
  <c r="E8" i="12"/>
  <c r="G16" i="12"/>
  <c r="G9" i="12"/>
  <c r="B9" i="2"/>
  <c r="G17" i="12"/>
  <c r="E16" i="12"/>
  <c r="G12" i="12"/>
  <c r="N28" i="1"/>
  <c r="N33" i="1"/>
  <c r="N16" i="1"/>
  <c r="F16" i="12"/>
  <c r="H13" i="2"/>
  <c r="F13" i="2"/>
  <c r="N43" i="1"/>
  <c r="G7" i="2"/>
  <c r="B6" i="12"/>
  <c r="H6" i="12"/>
  <c r="N8" i="1"/>
  <c r="E6" i="12"/>
  <c r="E16" i="2"/>
  <c r="B20" i="12"/>
  <c r="H17" i="2"/>
  <c r="D39" i="11"/>
  <c r="F17" i="2"/>
  <c r="G16" i="2"/>
  <c r="E66" i="2"/>
  <c r="H66" i="2"/>
  <c r="E57" i="2"/>
  <c r="C48" i="2"/>
  <c r="O49" i="2"/>
  <c r="O50" i="2"/>
  <c r="I23" i="2"/>
  <c r="S23" i="2"/>
  <c r="P23" i="2"/>
  <c r="Q23" i="2"/>
  <c r="J7" i="12"/>
  <c r="I25" i="11"/>
  <c r="F25" i="11"/>
  <c r="G25" i="11"/>
  <c r="H25" i="11"/>
  <c r="F77" i="2"/>
  <c r="G66" i="2"/>
  <c r="N116" i="1"/>
  <c r="N112" i="1"/>
  <c r="N113" i="1"/>
  <c r="N114" i="1"/>
  <c r="N185" i="1"/>
  <c r="N180" i="1"/>
  <c r="N174" i="1"/>
  <c r="N166" i="1"/>
  <c r="N184" i="1"/>
  <c r="N178" i="1"/>
  <c r="N173" i="1"/>
  <c r="N179" i="1"/>
  <c r="N259" i="1"/>
  <c r="N258" i="1"/>
  <c r="O51" i="2"/>
  <c r="E84" i="2"/>
  <c r="H84" i="2"/>
  <c r="E72" i="2"/>
  <c r="H72" i="2"/>
  <c r="E49" i="2"/>
  <c r="G49" i="2"/>
  <c r="H26" i="2"/>
  <c r="G26" i="2"/>
  <c r="E26" i="2"/>
  <c r="C85" i="2"/>
  <c r="I83" i="2"/>
  <c r="C84" i="2"/>
  <c r="S83" i="2"/>
  <c r="P83" i="2"/>
  <c r="Q83" i="2"/>
  <c r="I64" i="2"/>
  <c r="C65" i="2"/>
  <c r="C67" i="2"/>
  <c r="C69" i="2"/>
  <c r="S64" i="2"/>
  <c r="C66" i="2"/>
  <c r="P64" i="2"/>
  <c r="Q64" i="2"/>
  <c r="H63" i="2"/>
  <c r="F41" i="2"/>
  <c r="G37" i="2"/>
  <c r="H37" i="2"/>
  <c r="H28" i="2"/>
  <c r="G28" i="2"/>
  <c r="E28" i="2"/>
  <c r="I68" i="2"/>
  <c r="S68" i="2"/>
  <c r="P68" i="2"/>
  <c r="Q68" i="2"/>
  <c r="I13" i="2"/>
  <c r="S13" i="2"/>
  <c r="P13" i="2"/>
  <c r="Q13" i="2"/>
  <c r="E37" i="2"/>
  <c r="F66" i="2"/>
  <c r="N215" i="1"/>
  <c r="N199" i="1"/>
  <c r="N211" i="1"/>
  <c r="N204" i="1"/>
  <c r="N209" i="1"/>
  <c r="N208" i="1"/>
  <c r="R23" i="2"/>
  <c r="H79" i="2"/>
  <c r="G79" i="2"/>
  <c r="E79" i="2"/>
  <c r="G76" i="2"/>
  <c r="E76" i="2"/>
  <c r="F76" i="2"/>
  <c r="H67" i="2"/>
  <c r="E60" i="2"/>
  <c r="H60" i="2"/>
  <c r="E56" i="2"/>
  <c r="H56" i="2"/>
  <c r="F56" i="2"/>
  <c r="E51" i="2"/>
  <c r="F51" i="2"/>
  <c r="G51" i="2"/>
  <c r="H43" i="2"/>
  <c r="G43" i="2"/>
  <c r="G38" i="2"/>
  <c r="E38" i="2"/>
  <c r="F38" i="2"/>
  <c r="E35" i="2"/>
  <c r="G35" i="2"/>
  <c r="H32" i="2"/>
  <c r="B34" i="2"/>
  <c r="G32" i="2"/>
  <c r="B33" i="2"/>
  <c r="E32" i="2"/>
  <c r="F28" i="2"/>
  <c r="E24" i="2"/>
  <c r="G24" i="2"/>
  <c r="F24" i="2"/>
  <c r="I79" i="2"/>
  <c r="S79" i="2"/>
  <c r="P79" i="2"/>
  <c r="Q79" i="2"/>
  <c r="I39" i="2"/>
  <c r="S39" i="2"/>
  <c r="P39" i="2"/>
  <c r="Q39" i="2"/>
  <c r="I10" i="2"/>
  <c r="S10" i="2"/>
  <c r="P10" i="2"/>
  <c r="Q10" i="2"/>
  <c r="I7" i="2"/>
  <c r="S7" i="2"/>
  <c r="P7" i="2"/>
  <c r="Q7" i="2"/>
  <c r="E77" i="2"/>
  <c r="H77" i="2"/>
  <c r="E61" i="2"/>
  <c r="F55" i="2"/>
  <c r="G55" i="2"/>
  <c r="H55" i="2"/>
  <c r="G31" i="2"/>
  <c r="H31" i="2"/>
  <c r="E31" i="2"/>
  <c r="I37" i="2"/>
  <c r="S37" i="2"/>
  <c r="P37" i="2"/>
  <c r="Q37" i="2"/>
  <c r="N97" i="1"/>
  <c r="N99" i="1"/>
  <c r="N104" i="1"/>
  <c r="N152" i="1"/>
  <c r="N148" i="1"/>
  <c r="N144" i="1"/>
  <c r="N140" i="1"/>
  <c r="N136" i="1"/>
  <c r="N151" i="1"/>
  <c r="N147" i="1"/>
  <c r="N143" i="1"/>
  <c r="N139" i="1"/>
  <c r="N172" i="1"/>
  <c r="N182" i="1"/>
  <c r="N203" i="1"/>
  <c r="N257" i="1"/>
  <c r="H85" i="2"/>
  <c r="G85" i="2"/>
  <c r="E85" i="2"/>
  <c r="H70" i="2"/>
  <c r="G70" i="2"/>
  <c r="E70" i="2"/>
  <c r="E55" i="2"/>
  <c r="G18" i="2"/>
  <c r="B19" i="2"/>
  <c r="B21" i="2"/>
  <c r="E18" i="2"/>
  <c r="B20" i="2"/>
  <c r="F18" i="2"/>
  <c r="H18" i="2"/>
  <c r="I77" i="2"/>
  <c r="C78" i="2"/>
  <c r="C80" i="2"/>
  <c r="C82" i="2"/>
  <c r="S77" i="2"/>
  <c r="C81" i="2"/>
  <c r="P77" i="2"/>
  <c r="Q77" i="2"/>
  <c r="S71" i="2"/>
  <c r="P71" i="2"/>
  <c r="Q71" i="2"/>
  <c r="N217" i="1"/>
  <c r="N221" i="1"/>
  <c r="N228" i="1"/>
  <c r="N232" i="1"/>
  <c r="N242" i="1"/>
  <c r="G81" i="2"/>
  <c r="E69" i="2"/>
  <c r="E59" i="2"/>
  <c r="B54" i="2"/>
  <c r="E53" i="2"/>
  <c r="E52" i="2"/>
  <c r="B47" i="2"/>
  <c r="G46" i="2"/>
  <c r="B44" i="2"/>
  <c r="G40" i="2"/>
  <c r="G36" i="2"/>
  <c r="G23" i="2"/>
  <c r="H16" i="2"/>
  <c r="F10" i="2"/>
  <c r="G10" i="2"/>
  <c r="G6" i="2"/>
  <c r="H6" i="2"/>
  <c r="G15" i="2"/>
  <c r="H15" i="2"/>
  <c r="C75" i="2"/>
  <c r="H70" i="12"/>
  <c r="G70" i="12"/>
  <c r="B58" i="2"/>
  <c r="E11" i="2"/>
  <c r="B12" i="2"/>
  <c r="F11" i="2"/>
  <c r="C72" i="2"/>
  <c r="C74" i="2"/>
  <c r="C76" i="2"/>
  <c r="I70" i="2"/>
  <c r="I53" i="2"/>
  <c r="C54" i="2"/>
  <c r="C34" i="2"/>
  <c r="I32" i="2"/>
  <c r="C33" i="2"/>
  <c r="I16" i="2"/>
  <c r="C17" i="2"/>
  <c r="I11" i="2"/>
  <c r="C12" i="2"/>
  <c r="F22" i="12"/>
  <c r="G22" i="12"/>
  <c r="E22" i="12"/>
  <c r="H22" i="12"/>
  <c r="G104" i="11"/>
  <c r="J86" i="12"/>
  <c r="H104" i="11"/>
  <c r="I104" i="11"/>
  <c r="J52" i="12"/>
  <c r="G70" i="11"/>
  <c r="F70" i="11"/>
  <c r="H70" i="11"/>
  <c r="E56" i="11"/>
  <c r="E54" i="11"/>
  <c r="E55" i="11"/>
  <c r="E57" i="11"/>
  <c r="C36" i="12"/>
  <c r="F7" i="2"/>
  <c r="I42" i="2"/>
  <c r="C43" i="2"/>
  <c r="I35" i="2"/>
  <c r="C36" i="2"/>
  <c r="H50" i="2"/>
  <c r="H89" i="12"/>
  <c r="E89" i="12"/>
  <c r="F89" i="12"/>
  <c r="G61" i="12"/>
  <c r="H61" i="12"/>
  <c r="H35" i="12"/>
  <c r="E35" i="12"/>
  <c r="G35" i="12"/>
  <c r="F35" i="12"/>
  <c r="J42" i="12"/>
  <c r="F60" i="11"/>
  <c r="G60" i="11"/>
  <c r="C9" i="2"/>
  <c r="H26" i="12"/>
  <c r="E26" i="12"/>
  <c r="J79" i="12"/>
  <c r="G97" i="11"/>
  <c r="E79" i="11"/>
  <c r="E83" i="11"/>
  <c r="E77" i="11"/>
  <c r="E81" i="11"/>
  <c r="E78" i="11"/>
  <c r="E82" i="11"/>
  <c r="E80" i="11"/>
  <c r="J55" i="12"/>
  <c r="G73" i="11"/>
  <c r="J29" i="12"/>
  <c r="F47" i="11"/>
  <c r="G47" i="11"/>
  <c r="C63" i="2"/>
  <c r="C41" i="2"/>
  <c r="C27" i="2"/>
  <c r="C25" i="2"/>
  <c r="G89" i="12"/>
  <c r="D94" i="11"/>
  <c r="D96" i="11"/>
  <c r="D99" i="11"/>
  <c r="B76" i="12"/>
  <c r="D95" i="11"/>
  <c r="D97" i="11"/>
  <c r="D98" i="11"/>
  <c r="D100" i="11"/>
  <c r="E66" i="12"/>
  <c r="H62" i="12"/>
  <c r="G62" i="12"/>
  <c r="E62" i="12"/>
  <c r="D55" i="11"/>
  <c r="D56" i="11"/>
  <c r="D54" i="11"/>
  <c r="D57" i="11"/>
  <c r="B36" i="12"/>
  <c r="D36" i="11"/>
  <c r="D37" i="11"/>
  <c r="B18" i="12"/>
  <c r="J71" i="12"/>
  <c r="G89" i="11"/>
  <c r="J17" i="12"/>
  <c r="F35" i="11"/>
  <c r="G35" i="11"/>
  <c r="E30" i="11"/>
  <c r="C12" i="12"/>
  <c r="J8" i="12"/>
  <c r="I26" i="11"/>
  <c r="F26" i="11"/>
  <c r="G26" i="11"/>
  <c r="B70" i="12"/>
  <c r="D104" i="11"/>
  <c r="D103" i="11"/>
  <c r="D87" i="11"/>
  <c r="D83" i="11"/>
  <c r="G64" i="12"/>
  <c r="D76" i="11"/>
  <c r="D75" i="11"/>
  <c r="E56" i="12"/>
  <c r="G53" i="12"/>
  <c r="E51" i="12"/>
  <c r="H47" i="12"/>
  <c r="G34" i="12"/>
  <c r="F29" i="12"/>
  <c r="H29" i="12"/>
  <c r="E29" i="12"/>
  <c r="F11" i="12"/>
  <c r="G11" i="12"/>
  <c r="E11" i="12"/>
  <c r="D25" i="11"/>
  <c r="E103" i="11"/>
  <c r="E101" i="11"/>
  <c r="E105" i="11"/>
  <c r="E102" i="11"/>
  <c r="E106" i="11"/>
  <c r="E53" i="11"/>
  <c r="E51" i="11"/>
  <c r="E52" i="11"/>
  <c r="E38" i="11"/>
  <c r="E39" i="11"/>
  <c r="D93" i="11"/>
  <c r="D91" i="11"/>
  <c r="D89" i="11"/>
  <c r="D85" i="11"/>
  <c r="D81" i="11"/>
  <c r="D78" i="11"/>
  <c r="D67" i="11"/>
  <c r="D70" i="11"/>
  <c r="E45" i="12"/>
  <c r="G45" i="12"/>
  <c r="D59" i="11"/>
  <c r="D60" i="11"/>
  <c r="D58" i="11"/>
  <c r="D61" i="11"/>
  <c r="F27" i="12"/>
  <c r="H27" i="12"/>
  <c r="E27" i="12"/>
  <c r="F20" i="12"/>
  <c r="H20" i="12"/>
  <c r="E20" i="12"/>
  <c r="D32" i="11"/>
  <c r="D31" i="11"/>
  <c r="D33" i="11"/>
  <c r="E86" i="11"/>
  <c r="E84" i="11"/>
  <c r="E85" i="11"/>
  <c r="E33" i="12"/>
  <c r="H33" i="12"/>
  <c r="E96" i="11"/>
  <c r="E100" i="11"/>
  <c r="E94" i="11"/>
  <c r="E98" i="11"/>
  <c r="E95" i="11"/>
  <c r="E99" i="11"/>
  <c r="E69" i="11"/>
  <c r="E67" i="11"/>
  <c r="E71" i="11"/>
  <c r="E68" i="11"/>
  <c r="E72" i="11"/>
  <c r="E46" i="11"/>
  <c r="E50" i="11"/>
  <c r="E44" i="11"/>
  <c r="E48" i="11"/>
  <c r="E45" i="11"/>
  <c r="E49" i="11"/>
  <c r="N25" i="1"/>
  <c r="N14" i="1"/>
  <c r="F31" i="12"/>
  <c r="D43" i="11"/>
  <c r="D41" i="11"/>
  <c r="F17" i="12"/>
  <c r="F12" i="12"/>
  <c r="E9" i="12"/>
  <c r="E64" i="11"/>
  <c r="E33" i="11"/>
  <c r="D42" i="11"/>
  <c r="E93" i="11"/>
  <c r="E66" i="11"/>
  <c r="F82" i="2"/>
  <c r="H82" i="2"/>
  <c r="E80" i="2"/>
  <c r="F80" i="2"/>
  <c r="H80" i="2"/>
  <c r="G80" i="2"/>
  <c r="F73" i="2"/>
  <c r="F72" i="2"/>
  <c r="G72" i="2"/>
  <c r="E73" i="2"/>
  <c r="H73" i="2"/>
  <c r="F67" i="2"/>
  <c r="G74" i="12"/>
  <c r="H74" i="12"/>
  <c r="E74" i="12"/>
  <c r="F74" i="12"/>
  <c r="F72" i="12"/>
  <c r="E72" i="12"/>
  <c r="H72" i="12"/>
  <c r="G72" i="12"/>
  <c r="E67" i="2"/>
  <c r="G63" i="2"/>
  <c r="F63" i="2"/>
  <c r="G57" i="2"/>
  <c r="E64" i="12"/>
  <c r="F64" i="12"/>
  <c r="F43" i="2"/>
  <c r="E43" i="2"/>
  <c r="G45" i="2"/>
  <c r="E45" i="2"/>
  <c r="F45" i="2"/>
  <c r="G48" i="12"/>
  <c r="F48" i="12"/>
  <c r="G39" i="2"/>
  <c r="F39" i="2"/>
  <c r="E48" i="12"/>
  <c r="H48" i="12"/>
  <c r="E39" i="2"/>
  <c r="E46" i="12"/>
  <c r="F46" i="12"/>
  <c r="H30" i="2"/>
  <c r="F30" i="2"/>
  <c r="G30" i="2"/>
  <c r="G25" i="2"/>
  <c r="H25" i="2"/>
  <c r="F25" i="2"/>
  <c r="E25" i="2"/>
  <c r="E27" i="2"/>
  <c r="G27" i="2"/>
  <c r="F27" i="2"/>
  <c r="H27" i="2"/>
  <c r="H23" i="2"/>
  <c r="E23" i="2"/>
  <c r="H9" i="12"/>
  <c r="F9" i="12"/>
  <c r="G10" i="12"/>
  <c r="F10" i="12"/>
  <c r="H10" i="12"/>
  <c r="E10" i="12"/>
  <c r="F47" i="12"/>
  <c r="H61" i="2"/>
  <c r="G41" i="2"/>
  <c r="F57" i="2"/>
  <c r="H53" i="2"/>
  <c r="G53" i="2"/>
  <c r="F53" i="2"/>
  <c r="H88" i="12"/>
  <c r="E88" i="12"/>
  <c r="F88" i="12"/>
  <c r="H30" i="12"/>
  <c r="G30" i="12"/>
  <c r="E30" i="12"/>
  <c r="F30" i="12"/>
  <c r="G87" i="12"/>
  <c r="F87" i="12"/>
  <c r="H87" i="12"/>
  <c r="E87" i="12"/>
  <c r="H68" i="2"/>
  <c r="E68" i="2"/>
  <c r="F68" i="2"/>
  <c r="G68" i="2"/>
  <c r="H84" i="12"/>
  <c r="F84" i="12"/>
  <c r="G84" i="12"/>
  <c r="G61" i="2"/>
  <c r="G47" i="12"/>
  <c r="H41" i="2"/>
  <c r="H69" i="2"/>
  <c r="G69" i="2"/>
  <c r="F69" i="2"/>
  <c r="E90" i="12"/>
  <c r="G90" i="12"/>
  <c r="H90" i="12"/>
  <c r="F90" i="12"/>
  <c r="G9" i="2"/>
  <c r="E9" i="2"/>
  <c r="F9" i="2"/>
  <c r="H9" i="2"/>
  <c r="H21" i="12"/>
  <c r="F21" i="12"/>
  <c r="G21" i="12"/>
  <c r="E21" i="12"/>
  <c r="G72" i="11"/>
  <c r="J54" i="12"/>
  <c r="H72" i="11"/>
  <c r="I72" i="11"/>
  <c r="F72" i="11"/>
  <c r="G52" i="12"/>
  <c r="H52" i="12"/>
  <c r="F52" i="12"/>
  <c r="E52" i="12"/>
  <c r="J63" i="12"/>
  <c r="G81" i="11"/>
  <c r="F81" i="11"/>
  <c r="H81" i="11"/>
  <c r="I81" i="11"/>
  <c r="F58" i="2"/>
  <c r="H58" i="2"/>
  <c r="E58" i="2"/>
  <c r="G58" i="2"/>
  <c r="E19" i="2"/>
  <c r="F19" i="2"/>
  <c r="H19" i="2"/>
  <c r="G19" i="2"/>
  <c r="S67" i="2"/>
  <c r="P67" i="2"/>
  <c r="I67" i="2"/>
  <c r="Q67" i="2"/>
  <c r="R67" i="2"/>
  <c r="I85" i="2"/>
  <c r="S85" i="2"/>
  <c r="P85" i="2"/>
  <c r="Q85" i="2"/>
  <c r="R85" i="2"/>
  <c r="J46" i="12"/>
  <c r="F64" i="11"/>
  <c r="G64" i="11"/>
  <c r="H64" i="11"/>
  <c r="I64" i="11"/>
  <c r="J26" i="12"/>
  <c r="F44" i="11"/>
  <c r="G44" i="11"/>
  <c r="H44" i="11"/>
  <c r="I44" i="11"/>
  <c r="J82" i="12"/>
  <c r="G100" i="11"/>
  <c r="H100" i="11"/>
  <c r="I100" i="11"/>
  <c r="F100" i="11"/>
  <c r="G43" i="12"/>
  <c r="H43" i="12"/>
  <c r="E43" i="12"/>
  <c r="F43" i="12"/>
  <c r="G49" i="12"/>
  <c r="F49" i="12"/>
  <c r="H49" i="12"/>
  <c r="E49" i="12"/>
  <c r="E71" i="12"/>
  <c r="F71" i="12"/>
  <c r="H71" i="12"/>
  <c r="G71" i="12"/>
  <c r="J20" i="12"/>
  <c r="F38" i="11"/>
  <c r="G38" i="11"/>
  <c r="H38" i="11"/>
  <c r="I38" i="11"/>
  <c r="J88" i="12"/>
  <c r="G106" i="11"/>
  <c r="F106" i="11"/>
  <c r="H106" i="11"/>
  <c r="I106" i="11"/>
  <c r="J85" i="12"/>
  <c r="G103" i="11"/>
  <c r="F103" i="11"/>
  <c r="H103" i="11"/>
  <c r="I103" i="11"/>
  <c r="E65" i="12"/>
  <c r="F65" i="12"/>
  <c r="H65" i="12"/>
  <c r="G65" i="12"/>
  <c r="G86" i="12"/>
  <c r="E86" i="12"/>
  <c r="F86" i="12"/>
  <c r="H86" i="12"/>
  <c r="J12" i="12"/>
  <c r="I30" i="11"/>
  <c r="F30" i="11"/>
  <c r="G30" i="11"/>
  <c r="H30" i="11"/>
  <c r="G18" i="12"/>
  <c r="H18" i="12"/>
  <c r="E18" i="12"/>
  <c r="F18" i="12"/>
  <c r="G38" i="12"/>
  <c r="E38" i="12"/>
  <c r="F38" i="12"/>
  <c r="H38" i="12"/>
  <c r="E79" i="12"/>
  <c r="H79" i="12"/>
  <c r="G79" i="12"/>
  <c r="F79" i="12"/>
  <c r="G78" i="12"/>
  <c r="H78" i="12"/>
  <c r="E78" i="12"/>
  <c r="F78" i="12"/>
  <c r="I27" i="2"/>
  <c r="S27" i="2"/>
  <c r="P27" i="2"/>
  <c r="Q27" i="2"/>
  <c r="R27" i="2"/>
  <c r="J62" i="12"/>
  <c r="G80" i="11"/>
  <c r="I80" i="11"/>
  <c r="F80" i="11"/>
  <c r="H80" i="11"/>
  <c r="J59" i="12"/>
  <c r="G77" i="11"/>
  <c r="F77" i="11"/>
  <c r="H77" i="11"/>
  <c r="I77" i="11"/>
  <c r="J37" i="12"/>
  <c r="F55" i="11"/>
  <c r="G55" i="11"/>
  <c r="H55" i="11"/>
  <c r="I55" i="11"/>
  <c r="I81" i="2"/>
  <c r="S81" i="2"/>
  <c r="P81" i="2"/>
  <c r="Q81" i="2"/>
  <c r="R81" i="2"/>
  <c r="S78" i="2"/>
  <c r="P78" i="2"/>
  <c r="I78" i="2"/>
  <c r="Q78" i="2"/>
  <c r="R78" i="2"/>
  <c r="G20" i="2"/>
  <c r="E20" i="2"/>
  <c r="F20" i="2"/>
  <c r="H20" i="2"/>
  <c r="I66" i="2"/>
  <c r="S66" i="2"/>
  <c r="P66" i="2"/>
  <c r="Q66" i="2"/>
  <c r="R66" i="2"/>
  <c r="I65" i="2"/>
  <c r="S65" i="2"/>
  <c r="P65" i="2"/>
  <c r="Q65" i="2"/>
  <c r="R65" i="2"/>
  <c r="J30" i="12"/>
  <c r="F48" i="11"/>
  <c r="G48" i="11"/>
  <c r="H48" i="11"/>
  <c r="I48" i="11"/>
  <c r="G15" i="12"/>
  <c r="H15" i="12"/>
  <c r="F15" i="12"/>
  <c r="E15" i="12"/>
  <c r="G41" i="12"/>
  <c r="H41" i="12"/>
  <c r="E41" i="12"/>
  <c r="F41" i="12"/>
  <c r="J21" i="12"/>
  <c r="F39" i="11"/>
  <c r="G39" i="11"/>
  <c r="H39" i="11"/>
  <c r="I39" i="11"/>
  <c r="J35" i="12"/>
  <c r="F53" i="11"/>
  <c r="G53" i="11"/>
  <c r="H53" i="11"/>
  <c r="I53" i="11"/>
  <c r="J83" i="12"/>
  <c r="G101" i="11"/>
  <c r="I101" i="11"/>
  <c r="F101" i="11"/>
  <c r="H101" i="11"/>
  <c r="G85" i="12"/>
  <c r="H85" i="12"/>
  <c r="F85" i="12"/>
  <c r="E85" i="12"/>
  <c r="G19" i="12"/>
  <c r="F19" i="12"/>
  <c r="H19" i="12"/>
  <c r="E19" i="12"/>
  <c r="F81" i="12"/>
  <c r="H81" i="12"/>
  <c r="G81" i="12"/>
  <c r="E81" i="12"/>
  <c r="I9" i="2"/>
  <c r="S9" i="2"/>
  <c r="P9" i="2"/>
  <c r="Q9" i="2"/>
  <c r="R9" i="2"/>
  <c r="J39" i="12"/>
  <c r="F57" i="11"/>
  <c r="G57" i="11"/>
  <c r="H57" i="11"/>
  <c r="I57" i="11"/>
  <c r="I12" i="2"/>
  <c r="S12" i="2"/>
  <c r="P12" i="2"/>
  <c r="Q12" i="2"/>
  <c r="R12" i="2"/>
  <c r="I72" i="2"/>
  <c r="S72" i="2"/>
  <c r="P72" i="2"/>
  <c r="Q72" i="2"/>
  <c r="R72" i="2"/>
  <c r="G47" i="2"/>
  <c r="H47" i="2"/>
  <c r="F47" i="2"/>
  <c r="E47" i="2"/>
  <c r="E23" i="12"/>
  <c r="F23" i="12"/>
  <c r="H23" i="12"/>
  <c r="G23" i="12"/>
  <c r="J50" i="12"/>
  <c r="G68" i="11"/>
  <c r="H68" i="11"/>
  <c r="I68" i="11"/>
  <c r="F68" i="11"/>
  <c r="H13" i="12"/>
  <c r="E13" i="12"/>
  <c r="G13" i="12"/>
  <c r="F13" i="12"/>
  <c r="J75" i="12"/>
  <c r="G93" i="11"/>
  <c r="I93" i="11"/>
  <c r="F93" i="11"/>
  <c r="H93" i="11"/>
  <c r="H25" i="12"/>
  <c r="E25" i="12"/>
  <c r="F25" i="12"/>
  <c r="G25" i="12"/>
  <c r="J31" i="12"/>
  <c r="F49" i="11"/>
  <c r="G49" i="11"/>
  <c r="H49" i="11"/>
  <c r="I49" i="11"/>
  <c r="J32" i="12"/>
  <c r="F50" i="11"/>
  <c r="G50" i="11"/>
  <c r="H50" i="11"/>
  <c r="I50" i="11"/>
  <c r="J53" i="12"/>
  <c r="G71" i="11"/>
  <c r="F71" i="11"/>
  <c r="H71" i="11"/>
  <c r="I71" i="11"/>
  <c r="J77" i="12"/>
  <c r="G95" i="11"/>
  <c r="F95" i="11"/>
  <c r="H95" i="11"/>
  <c r="I95" i="11"/>
  <c r="J78" i="12"/>
  <c r="G96" i="11"/>
  <c r="H96" i="11"/>
  <c r="I96" i="11"/>
  <c r="F96" i="11"/>
  <c r="J66" i="12"/>
  <c r="G84" i="11"/>
  <c r="I84" i="11"/>
  <c r="F84" i="11"/>
  <c r="H84" i="11"/>
  <c r="F14" i="12"/>
  <c r="G14" i="12"/>
  <c r="E14" i="12"/>
  <c r="H14" i="12"/>
  <c r="G40" i="12"/>
  <c r="F40" i="12"/>
  <c r="H40" i="12"/>
  <c r="E40" i="12"/>
  <c r="E60" i="12"/>
  <c r="F60" i="12"/>
  <c r="H60" i="12"/>
  <c r="G60" i="12"/>
  <c r="E73" i="12"/>
  <c r="F73" i="12"/>
  <c r="H73" i="12"/>
  <c r="G73" i="12"/>
  <c r="F52" i="11"/>
  <c r="J34" i="12"/>
  <c r="G52" i="11"/>
  <c r="H52" i="11"/>
  <c r="I52" i="11"/>
  <c r="J84" i="12"/>
  <c r="G102" i="11"/>
  <c r="F102" i="11"/>
  <c r="H102" i="11"/>
  <c r="I102" i="11"/>
  <c r="G7" i="12"/>
  <c r="E7" i="12"/>
  <c r="F7" i="12"/>
  <c r="H7" i="12"/>
  <c r="E57" i="12"/>
  <c r="H57" i="12"/>
  <c r="F57" i="12"/>
  <c r="G57" i="12"/>
  <c r="E69" i="12"/>
  <c r="F69" i="12"/>
  <c r="G69" i="12"/>
  <c r="H69" i="12"/>
  <c r="E37" i="12"/>
  <c r="H37" i="12"/>
  <c r="G37" i="12"/>
  <c r="F37" i="12"/>
  <c r="E77" i="12"/>
  <c r="G77" i="12"/>
  <c r="H77" i="12"/>
  <c r="F77" i="12"/>
  <c r="G76" i="12"/>
  <c r="H76" i="12"/>
  <c r="E76" i="12"/>
  <c r="F76" i="12"/>
  <c r="I41" i="2"/>
  <c r="S41" i="2"/>
  <c r="P41" i="2"/>
  <c r="Q41" i="2"/>
  <c r="R41" i="2"/>
  <c r="J64" i="12"/>
  <c r="G82" i="11"/>
  <c r="F82" i="11"/>
  <c r="H82" i="11"/>
  <c r="I82" i="11"/>
  <c r="J65" i="12"/>
  <c r="G83" i="11"/>
  <c r="H83" i="11"/>
  <c r="I83" i="11"/>
  <c r="F83" i="11"/>
  <c r="I36" i="2"/>
  <c r="S36" i="2"/>
  <c r="P36" i="2"/>
  <c r="Q36" i="2"/>
  <c r="R36" i="2"/>
  <c r="J36" i="12"/>
  <c r="F54" i="11"/>
  <c r="G54" i="11"/>
  <c r="H54" i="11"/>
  <c r="I54" i="11"/>
  <c r="S17" i="2"/>
  <c r="P17" i="2"/>
  <c r="I17" i="2"/>
  <c r="Q17" i="2"/>
  <c r="R17" i="2"/>
  <c r="I34" i="2"/>
  <c r="S34" i="2"/>
  <c r="P34" i="2"/>
  <c r="Q34" i="2"/>
  <c r="R34" i="2"/>
  <c r="I76" i="2"/>
  <c r="S76" i="2"/>
  <c r="P76" i="2"/>
  <c r="Q76" i="2"/>
  <c r="R76" i="2"/>
  <c r="H12" i="2"/>
  <c r="F12" i="2"/>
  <c r="G12" i="2"/>
  <c r="E12" i="2"/>
  <c r="G44" i="2"/>
  <c r="E44" i="2"/>
  <c r="F44" i="2"/>
  <c r="H44" i="2"/>
  <c r="F33" i="2"/>
  <c r="E33" i="2"/>
  <c r="G33" i="2"/>
  <c r="H33" i="2"/>
  <c r="S84" i="2"/>
  <c r="I84" i="2"/>
  <c r="P84" i="2"/>
  <c r="Q84" i="2"/>
  <c r="R84" i="2"/>
  <c r="C50" i="2"/>
  <c r="I48" i="2"/>
  <c r="C49" i="2"/>
  <c r="C51" i="2"/>
  <c r="S48" i="2"/>
  <c r="P48" i="2"/>
  <c r="Q48" i="2"/>
  <c r="R48" i="2"/>
  <c r="J15" i="12"/>
  <c r="I33" i="11"/>
  <c r="F33" i="11"/>
  <c r="G33" i="11"/>
  <c r="H33" i="11"/>
  <c r="J51" i="12"/>
  <c r="G69" i="11"/>
  <c r="I69" i="11"/>
  <c r="F69" i="11"/>
  <c r="H69" i="11"/>
  <c r="J76" i="12"/>
  <c r="G94" i="11"/>
  <c r="F94" i="11"/>
  <c r="H94" i="11"/>
  <c r="I94" i="11"/>
  <c r="F67" i="12"/>
  <c r="G67" i="12"/>
  <c r="H67" i="12"/>
  <c r="E67" i="12"/>
  <c r="E36" i="12"/>
  <c r="G36" i="12"/>
  <c r="F36" i="12"/>
  <c r="H36" i="12"/>
  <c r="E80" i="12"/>
  <c r="F80" i="12"/>
  <c r="G80" i="12"/>
  <c r="H80" i="12"/>
  <c r="I25" i="2"/>
  <c r="S25" i="2"/>
  <c r="P25" i="2"/>
  <c r="Q25" i="2"/>
  <c r="R25" i="2"/>
  <c r="I43" i="2"/>
  <c r="S43" i="2"/>
  <c r="C44" i="2"/>
  <c r="P43" i="2"/>
  <c r="Q43" i="2"/>
  <c r="R43" i="2"/>
  <c r="S33" i="2"/>
  <c r="P33" i="2"/>
  <c r="I33" i="2"/>
  <c r="Q33" i="2"/>
  <c r="R33" i="2"/>
  <c r="I80" i="2"/>
  <c r="S80" i="2"/>
  <c r="P80" i="2"/>
  <c r="Q80" i="2"/>
  <c r="R80" i="2"/>
  <c r="F34" i="2"/>
  <c r="H34" i="2"/>
  <c r="G34" i="2"/>
  <c r="E34" i="2"/>
  <c r="J48" i="12"/>
  <c r="F66" i="11"/>
  <c r="G66" i="11"/>
  <c r="H66" i="11"/>
  <c r="I66" i="11"/>
  <c r="J81" i="12"/>
  <c r="G99" i="11"/>
  <c r="F99" i="11"/>
  <c r="H99" i="11"/>
  <c r="I99" i="11"/>
  <c r="J67" i="12"/>
  <c r="G85" i="11"/>
  <c r="F85" i="11"/>
  <c r="H85" i="11"/>
  <c r="I85" i="11"/>
  <c r="F24" i="12"/>
  <c r="G24" i="12"/>
  <c r="E24" i="12"/>
  <c r="H24" i="12"/>
  <c r="J27" i="12"/>
  <c r="F45" i="11"/>
  <c r="G45" i="11"/>
  <c r="H45" i="11"/>
  <c r="I45" i="11"/>
  <c r="J28" i="12"/>
  <c r="F46" i="11"/>
  <c r="G46" i="11"/>
  <c r="H46" i="11"/>
  <c r="I46" i="11"/>
  <c r="J49" i="12"/>
  <c r="G67" i="11"/>
  <c r="F67" i="11"/>
  <c r="H67" i="11"/>
  <c r="I67" i="11"/>
  <c r="J80" i="12"/>
  <c r="G98" i="11"/>
  <c r="F98" i="11"/>
  <c r="H98" i="11"/>
  <c r="I98" i="11"/>
  <c r="J68" i="12"/>
  <c r="G86" i="11"/>
  <c r="F86" i="11"/>
  <c r="H86" i="11"/>
  <c r="I86" i="11"/>
  <c r="F42" i="12"/>
  <c r="G42" i="12"/>
  <c r="E42" i="12"/>
  <c r="H42" i="12"/>
  <c r="G63" i="12"/>
  <c r="E63" i="12"/>
  <c r="F63" i="12"/>
  <c r="H63" i="12"/>
  <c r="E75" i="12"/>
  <c r="F75" i="12"/>
  <c r="H75" i="12"/>
  <c r="G75" i="12"/>
  <c r="J33" i="12"/>
  <c r="F51" i="11"/>
  <c r="G51" i="11"/>
  <c r="H51" i="11"/>
  <c r="I51" i="11"/>
  <c r="J87" i="12"/>
  <c r="G105" i="11"/>
  <c r="I105" i="11"/>
  <c r="F105" i="11"/>
  <c r="H105" i="11"/>
  <c r="E58" i="12"/>
  <c r="F58" i="12"/>
  <c r="G58" i="12"/>
  <c r="H58" i="12"/>
  <c r="E39" i="12"/>
  <c r="G39" i="12"/>
  <c r="H39" i="12"/>
  <c r="F39" i="12"/>
  <c r="E82" i="12"/>
  <c r="F82" i="12"/>
  <c r="G82" i="12"/>
  <c r="H82" i="12"/>
  <c r="I63" i="2"/>
  <c r="S63" i="2"/>
  <c r="P63" i="2"/>
  <c r="Q63" i="2"/>
  <c r="R63" i="2"/>
  <c r="J60" i="12"/>
  <c r="G78" i="11"/>
  <c r="F78" i="11"/>
  <c r="H78" i="11"/>
  <c r="I78" i="11"/>
  <c r="J61" i="12"/>
  <c r="G79" i="11"/>
  <c r="H79" i="11"/>
  <c r="I79" i="11"/>
  <c r="F79" i="11"/>
  <c r="F56" i="11"/>
  <c r="G56" i="11"/>
  <c r="H56" i="11"/>
  <c r="I56" i="11"/>
  <c r="J38" i="12"/>
  <c r="I54" i="2"/>
  <c r="S54" i="2"/>
  <c r="P54" i="2"/>
  <c r="C55" i="2"/>
  <c r="Q54" i="2"/>
  <c r="R54" i="2"/>
  <c r="I74" i="2"/>
  <c r="S74" i="2"/>
  <c r="P74" i="2"/>
  <c r="Q74" i="2"/>
  <c r="R74" i="2"/>
  <c r="S75" i="2"/>
  <c r="P75" i="2"/>
  <c r="Q75" i="2"/>
  <c r="I75" i="2"/>
  <c r="R75" i="2"/>
  <c r="E54" i="2"/>
  <c r="F54" i="2"/>
  <c r="G54" i="2"/>
  <c r="H54" i="2"/>
  <c r="S82" i="2"/>
  <c r="P82" i="2"/>
  <c r="I82" i="2"/>
  <c r="Q82" i="2"/>
  <c r="R82" i="2"/>
  <c r="G21" i="2"/>
  <c r="H21" i="2"/>
  <c r="E21" i="2"/>
  <c r="F21" i="2"/>
  <c r="I69" i="2"/>
  <c r="S69" i="2"/>
  <c r="P69" i="2"/>
  <c r="Q69" i="2"/>
  <c r="R69" i="2"/>
  <c r="I55" i="2"/>
  <c r="C56" i="2"/>
  <c r="S55" i="2"/>
  <c r="P55" i="2"/>
  <c r="Q55" i="2"/>
  <c r="R55" i="2"/>
  <c r="I50" i="2"/>
  <c r="S50" i="2"/>
  <c r="P50" i="2"/>
  <c r="Q50" i="2"/>
  <c r="R50" i="2"/>
  <c r="S51" i="2"/>
  <c r="I51" i="2"/>
  <c r="P51" i="2"/>
  <c r="Q51" i="2"/>
  <c r="R51" i="2"/>
  <c r="I44" i="2"/>
  <c r="C45" i="2"/>
  <c r="S44" i="2"/>
  <c r="P44" i="2"/>
  <c r="Q44" i="2"/>
  <c r="R44" i="2"/>
  <c r="I49" i="2"/>
  <c r="S49" i="2"/>
  <c r="P49" i="2"/>
  <c r="Q49" i="2"/>
  <c r="R49" i="2"/>
  <c r="I45" i="2"/>
  <c r="S45" i="2"/>
  <c r="P45" i="2"/>
  <c r="C46" i="2"/>
  <c r="Q45" i="2"/>
  <c r="R45" i="2"/>
  <c r="I56" i="2"/>
  <c r="S56" i="2"/>
  <c r="P56" i="2"/>
  <c r="Q56" i="2"/>
  <c r="C57" i="2"/>
  <c r="R56" i="2"/>
  <c r="I46" i="2"/>
  <c r="C47" i="2"/>
  <c r="S46" i="2"/>
  <c r="P46" i="2"/>
  <c r="Q46" i="2"/>
  <c r="R46" i="2"/>
  <c r="I57" i="2"/>
  <c r="C58" i="2"/>
  <c r="S57" i="2"/>
  <c r="P57" i="2"/>
  <c r="Q57" i="2"/>
  <c r="R57" i="2"/>
  <c r="I58" i="2"/>
  <c r="C59" i="2"/>
  <c r="S58" i="2"/>
  <c r="P58" i="2"/>
  <c r="Q58" i="2"/>
  <c r="R58" i="2"/>
  <c r="I47" i="2"/>
  <c r="S47" i="2"/>
  <c r="P47" i="2"/>
  <c r="Q47" i="2"/>
  <c r="R47" i="2"/>
  <c r="I59" i="2"/>
  <c r="S59" i="2"/>
  <c r="P59" i="2"/>
  <c r="Q59" i="2"/>
  <c r="R59" i="2"/>
</calcChain>
</file>

<file path=xl/sharedStrings.xml><?xml version="1.0" encoding="utf-8"?>
<sst xmlns="http://schemas.openxmlformats.org/spreadsheetml/2006/main" count="1211" uniqueCount="567">
  <si>
    <t>Capability Level</t>
  </si>
  <si>
    <t>Service Level Management</t>
  </si>
  <si>
    <t>Service Reporting</t>
  </si>
  <si>
    <t>Capacity Management</t>
  </si>
  <si>
    <t>Information Security Management</t>
  </si>
  <si>
    <t>Customer Relationship Management</t>
  </si>
  <si>
    <t>Supplier Relationship Management</t>
  </si>
  <si>
    <t>Incident &amp; Service Request Management</t>
  </si>
  <si>
    <t>Problem Management</t>
  </si>
  <si>
    <t>Configuration Management</t>
  </si>
  <si>
    <t>Change Management</t>
  </si>
  <si>
    <t>Release &amp; Deployment Management</t>
  </si>
  <si>
    <t xml:space="preserve">Service Portfolio Management </t>
  </si>
  <si>
    <t>A service catalogue shall be maintained.</t>
  </si>
  <si>
    <t>1 - Ad-hoc</t>
  </si>
  <si>
    <t>2- Repeatable</t>
  </si>
  <si>
    <t>3 - Defined</t>
  </si>
  <si>
    <t>Dropdowns</t>
  </si>
  <si>
    <t>Service capacity and performance requirements shall be identified taking into consideration SLAs.</t>
  </si>
  <si>
    <t>Communication mechanisms with customers shall be established.</t>
  </si>
  <si>
    <t>Service reviews with the customers shall be conducted at planned intervals.</t>
  </si>
  <si>
    <t>Service complaints from customers shall be managed.</t>
  </si>
  <si>
    <t>Customer satisfaction shall be managed.</t>
  </si>
  <si>
    <t>Suppliers shall be identified.</t>
  </si>
  <si>
    <t>Communication mechanisms with suppliers shall be established.</t>
  </si>
  <si>
    <t>Supplier performance shall be monitored.</t>
  </si>
  <si>
    <t>Continual Service Improvement Management</t>
  </si>
  <si>
    <t>PR1.1</t>
  </si>
  <si>
    <t>PR1.2</t>
  </si>
  <si>
    <t>PR2.1</t>
  </si>
  <si>
    <t>PR2.2</t>
  </si>
  <si>
    <t>PR3.3</t>
  </si>
  <si>
    <t>PR2.3</t>
  </si>
  <si>
    <t>PR2.4</t>
  </si>
  <si>
    <t>PR2.5</t>
  </si>
  <si>
    <t>PR3.1</t>
  </si>
  <si>
    <t>PR3.2</t>
  </si>
  <si>
    <t>PR4.1</t>
  </si>
  <si>
    <t>PR5.1</t>
  </si>
  <si>
    <t>PR5.2</t>
  </si>
  <si>
    <t>PR5.3</t>
  </si>
  <si>
    <t>PR6.1</t>
  </si>
  <si>
    <t>PR6.2</t>
  </si>
  <si>
    <t>PR6.3</t>
  </si>
  <si>
    <t>PR6.4</t>
  </si>
  <si>
    <t>PR7.1</t>
  </si>
  <si>
    <t>PR7.2</t>
  </si>
  <si>
    <t>PR7.3</t>
  </si>
  <si>
    <t>PR7.4</t>
  </si>
  <si>
    <t>PR7.5</t>
  </si>
  <si>
    <t>PR7.6</t>
  </si>
  <si>
    <t>PR8.1</t>
  </si>
  <si>
    <t>PR8.2</t>
  </si>
  <si>
    <t>PR8.3</t>
  </si>
  <si>
    <t>PR8.4</t>
  </si>
  <si>
    <t>PR9.1</t>
  </si>
  <si>
    <t>PR9.2</t>
  </si>
  <si>
    <t>PR9.3</t>
  </si>
  <si>
    <t>PR9.4</t>
  </si>
  <si>
    <t>PR9.5</t>
  </si>
  <si>
    <t>PR9.6</t>
  </si>
  <si>
    <t>PR9.7</t>
  </si>
  <si>
    <t>PR10.1</t>
  </si>
  <si>
    <t>PR10.2</t>
  </si>
  <si>
    <t>PR10.3</t>
  </si>
  <si>
    <t>PR10.4</t>
  </si>
  <si>
    <t>PR11.1</t>
  </si>
  <si>
    <t>PR11.2</t>
  </si>
  <si>
    <t>PR11.3</t>
  </si>
  <si>
    <t>PR11.4</t>
  </si>
  <si>
    <t>PR11.5</t>
  </si>
  <si>
    <t>PR11.6</t>
  </si>
  <si>
    <t>PR12.1</t>
  </si>
  <si>
    <t>PR12.2</t>
  </si>
  <si>
    <t>PR12.3</t>
  </si>
  <si>
    <t>PR12.4</t>
  </si>
  <si>
    <t>PR12.5</t>
  </si>
  <si>
    <t>PR12.6</t>
  </si>
  <si>
    <t>PR12.7</t>
  </si>
  <si>
    <t>PR13.1</t>
  </si>
  <si>
    <t>PR13.2</t>
  </si>
  <si>
    <t>PR13.3</t>
  </si>
  <si>
    <t>PR13.4</t>
  </si>
  <si>
    <t>PR13.5</t>
  </si>
  <si>
    <t>PR13.6</t>
  </si>
  <si>
    <t>PR14.1</t>
  </si>
  <si>
    <t>PR14.2</t>
  </si>
  <si>
    <t>Level 0</t>
  </si>
  <si>
    <t>Level 1</t>
  </si>
  <si>
    <t>Level 2</t>
  </si>
  <si>
    <t xml:space="preserve">Select…. </t>
  </si>
  <si>
    <t>PR1.3</t>
  </si>
  <si>
    <t>Service Availability &amp; Continuity Management</t>
  </si>
  <si>
    <t>Evidence (e.g. available documents / records / URLs)</t>
  </si>
  <si>
    <t>GR1: Top Management Commitment &amp; Responsibility</t>
  </si>
  <si>
    <t>GR1.1</t>
  </si>
  <si>
    <t>1- Ad hoc</t>
  </si>
  <si>
    <t>GR1.2</t>
  </si>
  <si>
    <t xml:space="preserve">The service management policy shall include:
- A commitment to fulfil customer service requirements
- A commitment to a service-oriented approach
- A commitment to a process approach
- A commitment to continual improvement
- Overall service management goals
</t>
  </si>
  <si>
    <t>GR2.1</t>
  </si>
  <si>
    <t>GR2: Documentation</t>
  </si>
  <si>
    <t>GR2.2</t>
  </si>
  <si>
    <t>GR3: Defining The Scope of Service Management</t>
  </si>
  <si>
    <t>GR4: Planning Service Management (PLAN)</t>
  </si>
  <si>
    <t>GR3.1</t>
  </si>
  <si>
    <t>GR4.1</t>
  </si>
  <si>
    <t>GR4.2</t>
  </si>
  <si>
    <t>GR4.3</t>
  </si>
  <si>
    <t>GR5: Implementing Service Management (DO)</t>
  </si>
  <si>
    <t>GR5.1</t>
  </si>
  <si>
    <t>GR6: Monitoring and Reviewing Service Management (CHECK)</t>
  </si>
  <si>
    <t>GR6.1</t>
  </si>
  <si>
    <t>GR7.1</t>
  </si>
  <si>
    <t>GR7.2</t>
  </si>
  <si>
    <t xml:space="preserve">GR7: Continually Improving Service Management (ACT) </t>
  </si>
  <si>
    <t>For all services delivered to customers, SLAs shall be in place.</t>
  </si>
  <si>
    <t>SLAs shall be reviewed at planned intervals.</t>
  </si>
  <si>
    <t>PR2.6</t>
  </si>
  <si>
    <t>PR2.7</t>
  </si>
  <si>
    <t>Service reports shall be specified and agreed with their recipients.</t>
  </si>
  <si>
    <t>Service availability and continuity requirements shall be identified taking into consideration SLAs.</t>
  </si>
  <si>
    <t>Capacity planning shall consider human, technical and financial resources.</t>
  </si>
  <si>
    <t>Service customers shall be identified.</t>
  </si>
  <si>
    <t>For each customer, there shall be a designated contact responsible for managing the customer relationship and customer satisfaction.</t>
  </si>
  <si>
    <t>Users shall be kept informed of the progress of incidents and service requests they have reported.</t>
  </si>
  <si>
    <t>The level of detail of configuration information recorded shall be sufficient to support effective control over CIs.</t>
  </si>
  <si>
    <t>CIs shall be controlled and changes to CIs tracked in the CMDB.</t>
  </si>
  <si>
    <t>Before a new release into a live environment, a configuration baseline of the affected CIs shall be taken.</t>
  </si>
  <si>
    <t>In making decisions on the acceptance of requests for change, the benefits, risks, potential impact to services and customers and technical feasibility shall be taken into consideration.</t>
  </si>
  <si>
    <t>Acceptance criteria for each release shall be agreed with the customers and any other relevant parties. Before deployment the release shall be verified against the agreed acceptance criteria and approved.</t>
  </si>
  <si>
    <t>GR7: Continually Improving Service Management (ACT)</t>
  </si>
  <si>
    <t>PR1: Service Portfolio Management</t>
  </si>
  <si>
    <t>PR2: Service Level Management</t>
  </si>
  <si>
    <t>PR3: Service Reporting</t>
  </si>
  <si>
    <t>PR4: Service Availability and Continuity Management</t>
  </si>
  <si>
    <t>PR5: Capacity Management</t>
  </si>
  <si>
    <t>PR6: Information Security Management</t>
  </si>
  <si>
    <t>PR7: Customer Relationship Management</t>
  </si>
  <si>
    <t>PR8: Supplier Relationship management</t>
  </si>
  <si>
    <t>PR9: Incident and Service Request Management</t>
  </si>
  <si>
    <t>PR10: Problem Management</t>
  </si>
  <si>
    <t>PR11: Configuration Management</t>
  </si>
  <si>
    <t>PR12: Change Management</t>
  </si>
  <si>
    <t>PR13: Release and Deployment Management</t>
  </si>
  <si>
    <t>PR14: Continual Service Improvement Management</t>
  </si>
  <si>
    <t xml:space="preserve">There is some understanding of the structure supporting service provision, but mostly related to technical functions and individuals. There is little mapping to departmental,  organisational or federation structure and agreement within the supporting structure is reliant on relationships between individuals. </t>
  </si>
  <si>
    <t xml:space="preserve">The service provider is able to communicate its service offerings to its customers through some (undefined) format. These services may be described more in terms of technical components than value-generating services as defined by IT Service Management. </t>
  </si>
  <si>
    <t xml:space="preserve">There is a list of all customers, maintained based on documented responsibilities. </t>
  </si>
  <si>
    <t xml:space="preserve">There is a person or role assigned to each specific customer or group of customers that manages the relationship and satisfaction based on documented responsibilities. </t>
  </si>
  <si>
    <t xml:space="preserve">There is a communication mechanism established for each customer or group of customers, but it is tied to the individual or role assigned to it. The communication mechanism is recorded in some centralised location but not in a consistent way. </t>
  </si>
  <si>
    <t xml:space="preserve">Service reviews occur regularly,  but remain inconsistent and dependant on the individuals performing them and responsibilities are not clearly documented. Review procedures and records may be kept but not in a systematic way. </t>
  </si>
  <si>
    <t xml:space="preserve">Customer satisfaction is collected through informal means, when there is a need (such as customer demand, complaint or change to the service). </t>
  </si>
  <si>
    <t>There are mechanisms for measuring customer satisfaction, which are used by the provider. However, they are used in an irregular manner and responsibility for their use is not documented.</t>
  </si>
  <si>
    <t xml:space="preserve">Mechanisms that measure customer satisfaction used at regular intervals based on documented responsibilities. Records of results are kept in a consistent way. </t>
  </si>
  <si>
    <t xml:space="preserve">There is a list of all suppliers maintained based on documented responsibilities. </t>
  </si>
  <si>
    <t xml:space="preserve">There is a communication mechanism established for each supplier, but it is tied to the individual or role assigned to it. The communication mechanism is recorded in some centralised location but not in a consistent way. </t>
  </si>
  <si>
    <t xml:space="preserve">Mechanisms that measure supplier performance are used, and to some extent aligned to agreements with the supplier. Monitoring is not systematic and responsibilities are not set out. Some reports may be received from the supplier but they are not consistent or well specified. </t>
  </si>
  <si>
    <t xml:space="preserve">Mechanisms that measure supplier performance at planned intervals are used based on documented responsibilities. Monitoring is well aligned to agreements with suppliers, and any reports provided by the supplier are well specified. </t>
  </si>
  <si>
    <t xml:space="preserve">Available sources of configuration and release information are documented and responsibilities of support staff connected to them are documented. Information is held in a systematic way and is largely complete. </t>
  </si>
  <si>
    <t xml:space="preserve">There is an understanding  about which kinds of incidents should be regarded as major incidents. Major incidents are classified and named as such, and special care and attention is given to them, including handling them with the highest priority, coordination through a sufficiently senior level of management, communication and post resolution review. However, responsibilities and clear definitions of major incidents are not documented. </t>
  </si>
  <si>
    <t xml:space="preserve">There is an understanding of the arrangement of departments, organisations and federations that underlies service delivery. Members of the different groups share a common vision of the relationships between them, but it may vary in details and is hard to control. </t>
  </si>
  <si>
    <t xml:space="preserve">There is a well understood relationship between the groups underlying service delivery, based on agreed and documented responsibilities and supported by appropriate agreements. </t>
  </si>
  <si>
    <t>There is a list of offerings to customers that attempts to divide these offerings into logical (value-generating) services. This list is maintained on an informal basis.</t>
  </si>
  <si>
    <t xml:space="preserve">There is a service catalogue clearly specifying differentiated service offerings described in terms of value generation for customers. This is maintained based on documented responsibilities. </t>
  </si>
  <si>
    <t>SLAs, if any exist, are reviewed on demand and on an individual and unsystematic basis.</t>
  </si>
  <si>
    <t xml:space="preserve">SLAs are reviewed periodically and systematically. Reviews assess appropriateness, achievability and necessary support from other agreements. Reviews are based on defined and documented responsibilities and records are kept. </t>
  </si>
  <si>
    <t>Communication with customers is possible but occurs in a haphazard way and on demand. There is no single clear list of customer communication channels, and it may prove difficult to communicate with customers in a timely manner.</t>
  </si>
  <si>
    <t xml:space="preserve">Informal service reviews occur, based on interactions between customer representatives and the provider. These occur on demand, following major problems or somewhat randomly based on the individuals involved. </t>
  </si>
  <si>
    <t xml:space="preserve">Customer complaints are managed and a record of the complaint is created and maintained, though records may not be consistent. Responsibility is not documented but there is a general understanding of who should manage complaints. </t>
  </si>
  <si>
    <t xml:space="preserve">Customer complaints are managed based on documented responsibilities and generating consistent records. </t>
  </si>
  <si>
    <t>Suppliers are internally known but there is no formal list of suppliers</t>
  </si>
  <si>
    <t xml:space="preserve">There is a list of suppliers.  This list is maintained on an informal basis, without clear responsibilities for maintaining it or consistent information to be held on each supplier </t>
  </si>
  <si>
    <t>Communication with suppliers is possible but occurs in a haphazard way and on demand. There is no single clear list of supplier communication channels, and it may prove difficult to communicate with suppliers in a timely manner.</t>
  </si>
  <si>
    <t>Supplier performance is monitored through informal means. Monitoring is not aligned to agreements with the supplier and more likely aligned to technical service components. No reports from the supplier are agreed.</t>
  </si>
  <si>
    <t xml:space="preserve">The organisation is generally aware of what services it offers, and can describe them and any related information in some undefined format. However the 'services' may be closer to components than to value-generating services as considered by IT Service Management. </t>
  </si>
  <si>
    <t xml:space="preserve">There is a communal understanding of the service offering, including past, current and planned services. A list of service specifications is maintained on an informal basis. The specified services are services as seen by IT Service Management, each by itself generating identifiable value for customers. </t>
  </si>
  <si>
    <t>There is a defined procedure for maintaining the service portfolio with clearly documented responsibilities. The portfolio lists all services as well as useful information related to their technical components, dependencies, service management, value generations and business case. This is shared across the organisation.</t>
  </si>
  <si>
    <t xml:space="preserve">There is an understanding of the need for a structured approach for the transition to new services or changes to current services, and some approach is applied routinely, but is not clearly documented. Timescales, technology and communication issues are considered and managed at a broad, qualitative level. </t>
  </si>
  <si>
    <t>Agreements between the service provider and its customers exist, but do not cover all services for all customers. Service targets are not specified in the agreements.</t>
  </si>
  <si>
    <t>Agreements for all services provided to all customers exist, and consider service targets. There is however no defined format or structure for SLAs. The specification of service targets may be different in different SLAs, and may not support delivery of value needed by customers. .</t>
  </si>
  <si>
    <t xml:space="preserve">The service provider has clearly defined and documented responsibilities for negotiating and concluding SLAs. All SLAs follow a defined structure depending on their type.   </t>
  </si>
  <si>
    <t xml:space="preserve">SLAs are reviewed periodically, but the frequency and procedure of reviews is undefined and inconsistent. Responsibilities for SLA reviews are not documented. </t>
  </si>
  <si>
    <t>Service reports are produced on regular basis in a specified and consistent format. Reports contain data on all agreed service targets as well as information about significant events, workload characteristics and detected nonconformities.</t>
  </si>
  <si>
    <t>Customers are internally known. There are customer lists, but these updated irregularly and my not be comprehensive and accurate.</t>
  </si>
  <si>
    <t xml:space="preserve">Communication mechanisms for each customer or group of customers are recorded in a single, consistent way based on documented responsibilities. </t>
  </si>
  <si>
    <t>2 - Repeatable</t>
  </si>
  <si>
    <t>Type of requirement</t>
  </si>
  <si>
    <t>Requirement code</t>
  </si>
  <si>
    <t>Rationale for score</t>
  </si>
  <si>
    <t>1 - Initial</t>
  </si>
  <si>
    <t>3 - Complete</t>
  </si>
  <si>
    <t>Topic area</t>
  </si>
  <si>
    <t>Output /
achievement</t>
  </si>
  <si>
    <t>Task /
activity</t>
  </si>
  <si>
    <t>1- Initial</t>
  </si>
  <si>
    <t>2 - Partial</t>
  </si>
  <si>
    <t>PR1.4</t>
  </si>
  <si>
    <t>An overall service management policy has been documented, but lacks clear service management goals as well as a clear commitment to all core principles of service management.</t>
  </si>
  <si>
    <t>An overall service management policy has been documented, which covers clear service management goals and a commitment to some key service management principles.</t>
  </si>
  <si>
    <t>An overall service management policy has been documented, which covers all required elements including clear service management goals and a commitment to fulfilling customer service requirements, following a service- and process-oriented approach, as well as applying the principle of continual improvement.</t>
  </si>
  <si>
    <t>There is a clear, documented and established approach to handle service transition.</t>
  </si>
  <si>
    <t>The service management plan is implemented, and persons involved are aware of their specific duties in implementing parts of the plan.</t>
  </si>
  <si>
    <t>The service management plan is implemented according to defined and assigned responsibilities. Activities carried out are recorded to ensure they are retraceable.</t>
  </si>
  <si>
    <t>The service provider is aware that continual improvement must be actively promoted through the organisation. However, the roles and activities to plan and implement improvements are undefined, and improvements are handled on a case-by-case basis.</t>
  </si>
  <si>
    <t>Improvements to service management processes and related activities are managed according to well-understood responsibilities. For example, every process manager and service owner is aware of his duties in identifying and managing improvements to the process or service under his responsibility.</t>
  </si>
  <si>
    <t>GR2.3</t>
  </si>
  <si>
    <t>GR2.4</t>
  </si>
  <si>
    <t>GR5.2</t>
  </si>
  <si>
    <t>GR6.2</t>
  </si>
  <si>
    <t>PR4.4</t>
  </si>
  <si>
    <t>PR5.4</t>
  </si>
  <si>
    <t>PR6.5</t>
  </si>
  <si>
    <r>
      <rPr>
        <b/>
        <i/>
        <u/>
        <sz val="12"/>
        <color rgb="FF008000"/>
        <rFont val="Calibri"/>
      </rPr>
      <t>Task</t>
    </r>
    <r>
      <rPr>
        <b/>
        <i/>
        <sz val="12"/>
        <color rgb="FF008000"/>
        <rFont val="Calibri"/>
      </rPr>
      <t xml:space="preserve"> /
activity</t>
    </r>
  </si>
  <si>
    <r>
      <rPr>
        <b/>
        <i/>
        <u/>
        <sz val="12"/>
        <color rgb="FF008000"/>
        <rFont val="Calibri"/>
      </rPr>
      <t>Output</t>
    </r>
    <r>
      <rPr>
        <b/>
        <i/>
        <sz val="12"/>
        <color rgb="FF008000"/>
        <rFont val="Calibri"/>
      </rPr>
      <t xml:space="preserve"> /
achievement</t>
    </r>
  </si>
  <si>
    <r>
      <rPr>
        <b/>
        <u/>
        <sz val="12"/>
        <color rgb="FF009BCC"/>
        <rFont val="Calibri"/>
      </rPr>
      <t>Task</t>
    </r>
    <r>
      <rPr>
        <b/>
        <sz val="12"/>
        <color rgb="FF009BCC"/>
        <rFont val="Calibri"/>
      </rPr>
      <t xml:space="preserve"> /
activity</t>
    </r>
  </si>
  <si>
    <r>
      <rPr>
        <b/>
        <u/>
        <sz val="12"/>
        <color rgb="FF009BCC"/>
        <rFont val="Calibri"/>
      </rPr>
      <t>Output</t>
    </r>
    <r>
      <rPr>
        <b/>
        <sz val="12"/>
        <color rgb="FF009BCC"/>
        <rFont val="Calibri"/>
      </rPr>
      <t xml:space="preserve"> /
achievement</t>
    </r>
  </si>
  <si>
    <t>Yes</t>
  </si>
  <si>
    <t>No</t>
  </si>
  <si>
    <t>Assessment result</t>
  </si>
  <si>
    <t>In Scope</t>
  </si>
  <si>
    <t>Target maturity</t>
  </si>
  <si>
    <t>Capability goal</t>
  </si>
  <si>
    <t>L3 in scope</t>
  </si>
  <si>
    <t>Level 3</t>
  </si>
  <si>
    <t>FitSM Processes</t>
  </si>
  <si>
    <t>Scope and goals</t>
  </si>
  <si>
    <t>Requirements</t>
  </si>
  <si>
    <t>Capability assessment</t>
  </si>
  <si>
    <t>Goals</t>
  </si>
  <si>
    <t>Goal met?</t>
  </si>
  <si>
    <t>In Scope?</t>
  </si>
  <si>
    <t>Target Capability level?</t>
  </si>
  <si>
    <t>Level 1: Ad-hoc / Initial</t>
  </si>
  <si>
    <t>Level 2: Repeatable / Partial</t>
  </si>
  <si>
    <t xml:space="preserve">Level 0: Unaware/ Non-existent. </t>
  </si>
  <si>
    <t>Capability levels are as follows:</t>
  </si>
  <si>
    <t>General Processes</t>
  </si>
  <si>
    <t>Specific Processes</t>
  </si>
  <si>
    <t>Note: If questions are in pale grey this is because they are set as not in scope in the 'Process scope and goals" tab</t>
  </si>
  <si>
    <t>FitSM-6: Capability / Maturity Assessment Scheme</t>
  </si>
  <si>
    <t>Process scope and goals</t>
  </si>
  <si>
    <t>Process requirement assessment</t>
  </si>
  <si>
    <t>Scope and Goals</t>
  </si>
  <si>
    <t>Tasks are well defined and outputs are complete, both are connected to documented responsibilities</t>
  </si>
  <si>
    <t>There is a general understanding of capacity and performance needs, but there is no consistent and uniform documentation of them.</t>
  </si>
  <si>
    <t>Capacity planning fully considers human, technical and financial resources.</t>
  </si>
  <si>
    <r>
      <rPr>
        <b/>
        <u/>
        <sz val="12"/>
        <color rgb="FF009BCC"/>
        <rFont val="Calibri"/>
      </rPr>
      <t>Output /
achievement</t>
    </r>
    <r>
      <rPr>
        <b/>
        <strike/>
        <u/>
        <sz val="12"/>
        <color rgb="FFFF6600"/>
        <rFont val="Calibri"/>
      </rPr>
      <t/>
    </r>
  </si>
  <si>
    <t xml:space="preserve">The sections below allow you to set scope and goals for your assessment. If you set neither the scope or goals (leave settings as they are), you will be presented with all requirements and results. We recommend that you begin with all processes and results unless you have guidance and support in setting and appropriate scope and fitting goals. </t>
  </si>
  <si>
    <t xml:space="preserve">The table to the left allow you to set scope and targets for process capability. Setting the scope lets you define which processes will be assessed. Target capability lets you define what capability level you wish to reach for each selected process. </t>
  </si>
  <si>
    <t>Self assessment score</t>
  </si>
  <si>
    <t>Capacity planning considers some non-technical resources, but not in a complete and consistent way.</t>
  </si>
  <si>
    <t>Which actions are taken after the root cause of a problem is identified varies and depends on the individuals involved.</t>
  </si>
  <si>
    <t xml:space="preserve">Criteria for the acceptance of changes regularly include the risks associated with the change, but not always the other types of criteria mentioned in the requirement. </t>
  </si>
  <si>
    <t>Process capability results</t>
  </si>
  <si>
    <t>L0 targeted</t>
  </si>
  <si>
    <t>L1 targeted</t>
  </si>
  <si>
    <t>L2 targeted</t>
  </si>
  <si>
    <t xml:space="preserve">While you can fill in the process assessment yourself, we recommend that you seek support from someone with experience in IT Service Management, otherwise conflicts in terminology or concepts may lead to under- or overestimation of results and less useful outcomes. </t>
  </si>
  <si>
    <t>Top management deals with service management tasks primarily on a reactive basis. They are generally aware of their responsibilities to communicate goals and policies as well as monitoring and reviewing the effectiveness of the SMS. Tasks related to this are performed to the best of knowledge in the individual situation, and do not follow a formal and/or easily reproducible approach.</t>
  </si>
  <si>
    <t>Approval and review of the general service management policy by top management happens at regular intervals and with a clear understanding of the related tasks. Goals and policies are effectively communicated with communication mechanisms and channels being used in a consistent manner. At regular intervals, top management reviews the effectiveness of the service management system and records the key results and follow-up actions.</t>
  </si>
  <si>
    <t>Top management's responsibilities in the service management context are clearly defined and documented, and in particular, the role of a senior responsible owner has been defined and assigned to a top management representative. Approval and review of the service management policy is performed in a formal way, and to ensure effective communication of goals and policies, communication plans are created that clearly indicate what to communicate, how, when, to whom and by whom. Formal management reviews of the overall service management system are conducted at well-planned intervals.</t>
  </si>
  <si>
    <t>There is a general understanding of the need to implement IT service management processes and related activities according to plans. However, sometimes practical implementation does not follow plans.</t>
  </si>
  <si>
    <t>Responsibilities in the context of identifying, managing and reviewing the success of improvements are clearly defined as part of the roles of the service management system. A process approach or comparable structured approach is in place to deal with improvements. The continual improvement process covers activities like identification, classification, prioritisation, approval, implementation and review of improvements.</t>
  </si>
  <si>
    <t xml:space="preserve">Transition to new services or changes to current services are managed ad-hoc, without a standard approach or control. The level of planning depends on the individual efforts, and plans for services are delivered inconsistently and in varying forms and formats. </t>
  </si>
  <si>
    <t>Service reports are regularly produced. They are aligned to some, but not all service targets in SLAs and generally cover major events and nonconformities. Report format is not consistent, and may differ significantly between reports for different services or groups of services.</t>
  </si>
  <si>
    <t xml:space="preserve">There is a list or several lists, containing information an all service customers. The lists are maintained on an informal basis, but without clear responsibilities for doing so. Lists are not aligned to each other and may contain redundant information, have different formats, contain a different level of details and redundant information. </t>
  </si>
  <si>
    <t xml:space="preserve">Service reviews are carried out at planned intervals, as well as on demand and following major issues. Reviews are based on defined responsibilities and generate systematic records of the review. </t>
  </si>
  <si>
    <t>Customer complaints are managed on a case-by-case basis, generally by the individual receiving them or a colleague they pass it on to. There is no formal record of the complaint.</t>
  </si>
  <si>
    <t xml:space="preserve">Communication mechanisms for each supplier are recorded in a single, consistent way based on documented responsibilities. </t>
  </si>
  <si>
    <t>There is a common, if undocumented understanding that, if an immediate problem resolution is not practicable even after the identification of the root cause, an effort should be made to reduce the impact through workarounds.</t>
  </si>
  <si>
    <t>Awareness of the importance of CI type definitions exists. However, there is no definitive documentation nor common understanding of required and allowable CI types and relationship types.</t>
  </si>
  <si>
    <t>Configuration information is only recorded at a very basic level. The information recorded for each configuration item  frequently remains unaltered even after the deployment of an extensive change to the CI.</t>
  </si>
  <si>
    <t>Changes may or may not be tracked in the CMDB. There is no guarantee that the information recorded for all CIs in the CMDB reflects the current status of such CIs</t>
  </si>
  <si>
    <t xml:space="preserve">Changes to CIs are usually reflected in changes to CI records in the CMDB. However, responsibilities and procedures for keeping the CMDB up to date with deployed changes are not clearly defined and data quality varies. </t>
  </si>
  <si>
    <t>The information contained in the CMDB reflects the status and current configuration of all or almost all CIs. There are documented procedures and responsibilities for keeping CMDB information up-to-date during all phases of changes and releases.</t>
  </si>
  <si>
    <t>Configuration baselines before new releases are seldom recorded.</t>
  </si>
  <si>
    <t>Configuration baselines before new releases are usually recorded, but not always in a consistent and complete manner.</t>
  </si>
  <si>
    <t xml:space="preserve">Before new releases, complete configuration baselines  are systematically recorded. </t>
  </si>
  <si>
    <t>While changes are usually assessed and approved, this is done in a mostly haphazard way. Responsibilities are not always clear. Assessment and approval criteria are set ad-hoc for each change and might vary greatly between comparable changes.</t>
  </si>
  <si>
    <t xml:space="preserve">Criteria for the acceptance of changes do not regularly include an assessment of benefits, risks etc.  </t>
  </si>
  <si>
    <t xml:space="preserve">While deployment of changes is usually announced to interested parties, there is no complete and coherent schedule of change maintained. </t>
  </si>
  <si>
    <t xml:space="preserve">There is a schedule of change accessible to all interested parties, but it might not include all relevant changes or important details. </t>
  </si>
  <si>
    <t>Reversal of unsuccessful changes is sometimes planned before deployment, sometimes not, based on ad-hoc decisions by the individuals involved.</t>
  </si>
  <si>
    <t>Rollbacks are planned, in varying degrees, for all high impact or high risk changes. However, there is no documented procedure stating what constitutes such a change or to what extend planning and testing should be conducted.</t>
  </si>
  <si>
    <t xml:space="preserve">In accordance to a documented and established procedure, actions to reverse an unsuccessful change are reliably planned and tested for all high impact or high risk changes. </t>
  </si>
  <si>
    <t xml:space="preserve">One or more release policies exist, but they are limited in scope or lacking useful information (like types and frequency of releases). </t>
  </si>
  <si>
    <t xml:space="preserve">There is release policy with comprehensive scope. It contains a sufficient and useful level of detail, e.g. outlines release types and their typical frequencies. </t>
  </si>
  <si>
    <t>There is a general consensus that the deployment planning for new or changed services should include all relevant parties including affected customers. However, who the relevant parties are and when and how to involve them is not generally defined and might differ from one introduction of a service to another.</t>
  </si>
  <si>
    <t>Involving affected customers and other interested parties in the planning of the deployment is part of the established and documented procedures for introducing new or changed services.</t>
  </si>
  <si>
    <t>Releases are sometimes, but not regularly tested before deployment.</t>
  </si>
  <si>
    <t>Releases are usually built and tested in a test environment prior to deployment. However, testing procedures are not defined.</t>
  </si>
  <si>
    <t>Releases are built and tested in a test environment prior to deployment. Testing guidelines are documented, as are roles and responsibilities.</t>
  </si>
  <si>
    <t>There is awareness of the concept of acceptance criteria, but it is only irregularly applied.</t>
  </si>
  <si>
    <t>Acceptance criteria are generally defined, agreed upon and verified for major releases. However, the approach towards this is not documented and therefore might vary from release to release.</t>
  </si>
  <si>
    <t xml:space="preserve">There is a documented approach towards the definition, agreement and verification of acceptance criteria for all types of releases. </t>
  </si>
  <si>
    <t>Whether or not reversals of release deployments are  planned in advance depends solely on ad-hoc decisions by the people involved.</t>
  </si>
  <si>
    <t>Releases are not consistently monitored for success or failure.</t>
  </si>
  <si>
    <t>Introduction</t>
  </si>
  <si>
    <t>FitSM-6 by The FedSM Consortium is licensed under a Creative Commons Attribution-NoDerivatives 4.0 International License.</t>
  </si>
  <si>
    <t>Instructions</t>
  </si>
  <si>
    <t xml:space="preserve">This tool is intended to allow guided self assessment of IT Service Management capability in the processes defined by the FitSM standard, and to therefore allow assessment of the overall maturity of a service management implementation.  </t>
  </si>
  <si>
    <t>Descriptions</t>
  </si>
  <si>
    <t>This work was co-funded by the European Commission FedSM project, contract number  312851</t>
  </si>
  <si>
    <t>The next tab, 3. Process Assessment, presents a list of requirements, grouped by process. For each requirement, three descriptions are given, which suggest how meeting a requirement might look at different levels of maturity. For each statement in scope, read the three descriptions and select which one is closest to your situation.</t>
  </si>
  <si>
    <t xml:space="preserve">Tab 4. Process capability results displays the output of the assessment. It visually demonstrates what requirements were passed and not passed. If a goal is set, it indicates whether the goal is met or not. </t>
  </si>
  <si>
    <t>The outputs of all service management processes (see PR1-PR14) shall be documented, and the execution of key activities of these processes recorded.</t>
  </si>
  <si>
    <t>Any plan shall be aligned to other plans and the overall service management plan.</t>
  </si>
  <si>
    <t>Within the scope of the SMS, the defined service management processes shall be followed in practice, and their application, together with the adherence to related policies and procedures, shall be enforced.</t>
  </si>
  <si>
    <t>Assessments and audits of the SMS shall be conducted to evaluate the level of maturity and compliance.</t>
  </si>
  <si>
    <t>Service performance shall be evaluated against service targets defined in SLAs.</t>
  </si>
  <si>
    <t>OLAs and UAs shall be reviewed at planned intervals.</t>
  </si>
  <si>
    <t>PR 4.3</t>
  </si>
  <si>
    <t>PR 4.2</t>
  </si>
  <si>
    <t>Service availability and continuity plans shall be created and maintained.</t>
  </si>
  <si>
    <t>Availability of services and service components shall be monitored.</t>
  </si>
  <si>
    <t>Capacity plans shall be created and maintained.</t>
  </si>
  <si>
    <t>Performance of services and service components shall be monitored based on monitoring the degree of capacity utilisation and identifying operational warnings and exceptions.</t>
  </si>
  <si>
    <t>Information security policies and controls shall be reviewed at planned intervals.</t>
  </si>
  <si>
    <t>Access control, including provisioning of access rights, for information-processing systems and services shall be carried out in a consistent manner.</t>
  </si>
  <si>
    <t>For each supplier, there shall be a designated contact responsible for managing the relationship with the supplier.</t>
  </si>
  <si>
    <t>All incidents and service requests shall be registered, classified and prioritized in a consistent manner.</t>
  </si>
  <si>
    <t>Prioritization of incidents and service requests shall take into account service targets from SLAs.</t>
  </si>
  <si>
    <t>Escalation of incidents and service requests shall be carried out in a consistent manner.</t>
  </si>
  <si>
    <t>Closure of incidents and service requests shall be carried out in a consistent manner.</t>
  </si>
  <si>
    <t>Personnel involved in the incident and service request management process shall have access to relevant information including known errors, workarounds, configuration and release information.</t>
  </si>
  <si>
    <t>There shall be a definition of major incidents and a consistent approach to managing them.</t>
  </si>
  <si>
    <t>Problems shall be identified and registered based on analysing trends on incidents.</t>
  </si>
  <si>
    <t>If a problem is not permanently resolved, a known error shall be registered together with actions such as effective workarounds and temporary fixes.</t>
  </si>
  <si>
    <t>Up-to-date information on known errors and effective workarounds shall be maintained.</t>
  </si>
  <si>
    <t>Configuration item (CI) types and relationship types shall be defined.</t>
  </si>
  <si>
    <t>Each CI and its relationships with other CIs shall be recorded in a configuration management database (CMDB).</t>
  </si>
  <si>
    <t>The information stored in the CMDB shall be verified at planned intervals.</t>
  </si>
  <si>
    <t>All changes shall be registered and classified in a consistent manner.</t>
  </si>
  <si>
    <t>All changes shall be assessed and approved in a consistent manner.</t>
  </si>
  <si>
    <t>All changes shall be subject to a post implementation review and closed in a consistent manner.</t>
  </si>
  <si>
    <t>There shall be a definition of emergency changes and a consistent approach to managing them.</t>
  </si>
  <si>
    <t>A schedule of changes shall be maintained. It shall contain details of approved changes, and proposed deployment dates, which shall be communicated to interested parties.</t>
  </si>
  <si>
    <t>Releases shall be evaluated for success or failure.</t>
  </si>
  <si>
    <t>Opportunities for improvement shall be evaluated and approved in a consistent manner.</t>
  </si>
  <si>
    <t xml:space="preserve"> code</t>
  </si>
  <si>
    <t>Process</t>
  </si>
  <si>
    <t>GR1</t>
  </si>
  <si>
    <t>GR2</t>
  </si>
  <si>
    <t>GR3</t>
  </si>
  <si>
    <t>GR4</t>
  </si>
  <si>
    <t>GR5</t>
  </si>
  <si>
    <t>GR6</t>
  </si>
  <si>
    <t>GR7</t>
  </si>
  <si>
    <t>PR1</t>
  </si>
  <si>
    <t>PR2</t>
  </si>
  <si>
    <t>PR3</t>
  </si>
  <si>
    <t>PR4</t>
  </si>
  <si>
    <t>PR5</t>
  </si>
  <si>
    <t>PR6</t>
  </si>
  <si>
    <t>PR7</t>
  </si>
  <si>
    <t>PR8</t>
  </si>
  <si>
    <t>PR9</t>
  </si>
  <si>
    <t>PR10</t>
  </si>
  <si>
    <t>PR11</t>
  </si>
  <si>
    <t>PR12</t>
  </si>
  <si>
    <t>PR13</t>
  </si>
  <si>
    <t>PR14</t>
  </si>
  <si>
    <t>In scope</t>
  </si>
  <si>
    <t>Target</t>
  </si>
  <si>
    <t xml:space="preserve"> </t>
  </si>
  <si>
    <t>ord</t>
  </si>
  <si>
    <t>Performance is evaluated on a technical level, more aligned to service components and underlying configuration items than services and service targets.</t>
  </si>
  <si>
    <t>Performance is evaluated by service and against service targets. However, service performance evaluation is not systematic, and responsibilities are not clearly set out.</t>
  </si>
  <si>
    <t>Service performance is evaluated in a systematic way, based on documented responsibilities. It is sufficient to support meaningful reporting on achievement of all service targets defined in SLAs.</t>
  </si>
  <si>
    <t>OLA- and UA-like agreements exist, but do not cover the majority of service components and supporting services. Operational targets for supporting services or service components are not clearly specified.</t>
  </si>
  <si>
    <t>OLAs and UAs for most service components and supporting services exist and consider service targets. There is however no defined format or structure for OLAs and UAs. Operational target specification may be different in different OLAs and UAs, and may not be aligned sufficiently to service targets to support delivery of value needed by customers.</t>
  </si>
  <si>
    <t>OLAs and UAs, if any exist, are reviewed on demand and on an individual and unsystematic basis.</t>
  </si>
  <si>
    <t>OLAs and UAs are reviewed periodically, but the frequency and approach of reviews is undefined and not always consistent. Responsibilities for OLA and UA reviews are not documented.</t>
  </si>
  <si>
    <t>OLAs and UAs are reviewed periodically and systematically. Reviews assess appropriateness and achievability. Reviews are based on defined and documented responsibilities, and records are kept.</t>
  </si>
  <si>
    <t xml:space="preserve">Performance is evaluated on a basic, mainly technical level, not aligned to operational targets. </t>
  </si>
  <si>
    <t xml:space="preserve">Performance is evaluated by service component and against operational targets. However, service component performance evaluation is not systematic, and responsibilities are not clearly set out. </t>
  </si>
  <si>
    <t>Performance against operational level targets is evaluated in a systematic way, based on documented responsibilities. It is sufficient to support meaningful reporting on the achievement of all agreed operational targets.</t>
  </si>
  <si>
    <t>Although there is general awareness about what needs to be reported to whom, and in which intervals, most service reports have not been specified.</t>
  </si>
  <si>
    <t>Most reports are specified and have been agreed with their recipients, including customers, but on a mostly informal basis. Responsibility for reporting is not clearly documented.</t>
  </si>
  <si>
    <t>Reports are agreed with their recipients, including customers, and are delivered based on documented responsibilities. All reports are clearly specified.</t>
  </si>
  <si>
    <t>Service report specifications, as far as they exist, do not follow a consistent and uniform approach, such as a defined specification template.</t>
  </si>
  <si>
    <t>There is some informal way of specifying service reports. General information on identity, purpose, audience, frequency, content and method of delivery may be provided, but it is not documented in a clear or systematic way. While reports are produced, responsibilities are not always clear.</t>
  </si>
  <si>
    <t>Service reports are specified in a systematic way, covering identity, purpose, audience, frequency, content and method of delivery for each report. Every report has a clearly defined owner.</t>
  </si>
  <si>
    <t>Customers can receive some reports on demand; others are produced at an irregular or unspecified frequency. Service reports do not cover all the relevant information (performance against targets, events, workload characteristics and nonconformities).</t>
  </si>
  <si>
    <t>There is a general understanding of service availability and continuity needs, but there is no consistent and uniform documentation of them.</t>
  </si>
  <si>
    <t>There is a consistent and uniform documentation of service availability and continuity requirements. The identification considers SLAs, and the documented requirements are aligned to service targets.</t>
  </si>
  <si>
    <t>There is a consistent and uniform documentation of service capacity and performance requirements. The identification considers SLAs, and the documented requirements are aligned to service targets.</t>
  </si>
  <si>
    <t>The service provider is aware that information security policies are important to achieve a solid level of awareness and overall direction in maintaining a sufficient level of information security. Some policies exist, but many of them are followed by intuition rather than being formally documented and approved.</t>
  </si>
  <si>
    <t>Information security policies for different topics are in place, and there is a clear understanding of who is responsible for which part(s) of these policies. Policies are documented and formally approved.</t>
  </si>
  <si>
    <t>There is a general understanding that information security policies and the measures taken to maintain and enhance information security need to be reviewed from time to time.</t>
  </si>
  <si>
    <t>The service provider is aware that information security incidents may have a significant impact on the customers and on the service provider's capabilities to deliver agreed services to customers. It is understood that an effective response to any information security incident is essential. If an information security incident is identified, it is managed to the best of knowledge, but without a structured and defined approach being followed.</t>
  </si>
  <si>
    <t>A formal approach to monitoring information security events and dealing with information security incidents is in place. Roles and responsibilities are documented. The approach covers well-defined criteria for classifying an event or situation as an information security incident, actions to be carried out to analyse the security incident and reduce its adverse impact, communication and documentation.</t>
  </si>
  <si>
    <t>Access rights for information-processing systems and services are provided on an individual basis, with no clear access control policies being in place.</t>
  </si>
  <si>
    <t>There is no designated contact for each customer, but individuals from the service provider have a basic understanding of the need to manage customer relationships.</t>
  </si>
  <si>
    <t xml:space="preserve">There is a person or role generally assigned to each specific customer or group of customers. This assignment is not necessarily based on documented responsibilities, and management of the relationship with the customer and their satisfaction may be inconsistent. </t>
  </si>
  <si>
    <t>There is no designated contact for each supplier, but individuals from the service provider have a basic understanding of the need to manage relationships with suppliers.</t>
  </si>
  <si>
    <t>There is a person or role generally assigned to each specific supplier or group of suppliers. This assignment is not necessarily based on documented responsibilities, and management of the relationships with the supplier may be inconsistent.</t>
  </si>
  <si>
    <t>There is a person or role assigned to each specific supplier or group of suppliers that manages the relationship based on documented responsibilities.</t>
  </si>
  <si>
    <t>Prioritization of incidents and service requests follows clearly defined guidelines or procedures which ensure that all relevant service targets from SLAs as well as other relevant factors are considered in a consistent way each time an incident occurs or a service request is raised.</t>
  </si>
  <si>
    <t>Incidents and service requests requiring it are functionally or hierarchically escalated in the majority of cases. While there is an intuitive understanding about the escalation path to follow, it remains undefined and there are no or only few defined triggers or documented responsibilities.</t>
  </si>
  <si>
    <t>Incidents and service requests are escalated when required based on documented responsibilities and procedures. Triggers and guidance  for functional and hierarchical escalation exist and are used to decide how to handle incidents and service requests. This results in consistent behaviour in escalation of incidents.</t>
  </si>
  <si>
    <t>Incidents and service requests are closed based on individual choice by support staff, after they are resolved or fulfilled, or for other reasons (such as remaining unresolved for too long).  There is no consensus approach for when incidents should be closed or what other actions should be taken.</t>
  </si>
  <si>
    <t>Incidents and service requests are closed in a generally consistent way, and for appropriate reasons. Appropriate other actions are also taken when incidents and service requests are closed. However, there is no documented approach and responsibility for this activity.</t>
  </si>
  <si>
    <t>Incidents and service requests are closed in a consistent way according to documented guidelines or procedures and responsibilities. Other actions, such as confirmation of closure with users, are taken when appropriate.</t>
  </si>
  <si>
    <t>Users and customers are informed of the progress of their reported incidents and service requests. This includes both responding to customer and user status requests as well as proactive notifications. However, there is no clearly defined and systematic approach for this type of customer communication and responsibilities are not documented.</t>
  </si>
  <si>
    <t>Users and customers are systematically informed of the progress of their reported incidents and service requests. This happens both in a reactive and proactive way, according to a defined approach and documented responsibilities for support staff.</t>
  </si>
  <si>
    <t>There is some idea of which incidents should be regarded as "major". In these cases, special care and attention is given to the respective incidents, but how they are handled remains inconsistent.</t>
  </si>
  <si>
    <t xml:space="preserve">There is a clearly defined and understood approach for the classification and management of major incidents from occurrence to closure including effective communication, coordination of resolution activities and post resolution review. There is a documented set of criteria for major incidents, and responsibilities are also documented. </t>
  </si>
  <si>
    <t>If and how a problem is identified and registered depends on the individuals involved. Significant effort sometimes goes into resolving problems that are never identified and registered as such.</t>
  </si>
  <si>
    <t>There is a defined and documented aproach for the identification and registration of problems. This includes provisions as to when and by whom incident records should be analysed on a regular basis.</t>
  </si>
  <si>
    <t>If a problem has been identified, it is investigated on an individual basis, depending on the person or group feeling responsible for it.</t>
  </si>
  <si>
    <t>A formal approach to investigating identified problems is in place. Roles and responsibilities are documented. The approach covers the general actions to be carried out to resolve the problem or reduce its adverse impact, such as identifying potential problem resolutions and workarounds and assessing their cost-benefit ratio.</t>
  </si>
  <si>
    <t>Trying to identify actions to eliminate or reduce the impact of the problem after its root cause has been identified are part of an established and well-defined approach.  In the case that the problem cannot be resolved or resolution would be inefficient, the problem is classified as a known error and the respective workaround documented in a known error database using a uniform format for its description.</t>
  </si>
  <si>
    <t>Information on known errors and their workarounds is usually kept up-to-date, though this is not universally perceived as the responsibility of problem management. Updated information is made available to personnel involved in incident and service request management through well-known but undocumented channels.</t>
  </si>
  <si>
    <t>There is a defined and established approach, including guidelines and/or procedures, for maintaining information on known errors and their workarounds and making it available to staff involved in the incident and service request management process.</t>
  </si>
  <si>
    <t>There is documentation about CI types and relationship types, but it is incomplete, e.g. does not contain all required types or is missing definitions of attributes.</t>
  </si>
  <si>
    <t>There is awareness of the concept of a CMDB, but it is implemented in a very basic mode or not implemented at all. The most important configuration information are available from different pieces of documentation, including databases and tools.</t>
  </si>
  <si>
    <t>The information stored in the CMDB are not subject to regular reviews for verification purposes. If, as a consequence of some event, a verification is performed, the respective approach is not specified. The quality of the data stored in the CMDB is not controlled in a reliable fashion.</t>
  </si>
  <si>
    <t>Verifications of the information stored in the CMDB are not planned and scheduled, but they are conducted at somewhat regular intervals. The scope and accuracy of the verification checks varies. All in all, some level of quality control is exerted over the information in the CMDB.</t>
  </si>
  <si>
    <t>Not all changes are registered; some are handled without creation of any record. Existing change records vary significantly in format and level of detail.</t>
  </si>
  <si>
    <t>All or the majority of changes are registered and classified. While there is an intuitive understanding about the information to be collected and method of recording, this is not clearly defined, and responsibilities are not documented.</t>
  </si>
  <si>
    <t>All changes are registered and classified. Recording is based on documented responsibilities and procedures, and the information is recorded in a consistent way. Classification follows a clear scheme and a defined set of criteria.</t>
  </si>
  <si>
    <t xml:space="preserve">Assessment and approval of all changes follows a defined and documented approach, including clear guidelines and/or procedures. </t>
  </si>
  <si>
    <t>After the implementation of a change, it is reviewed on an individual basis, following no defined guidelines or criteria. There may be a significant number of changes for which no post implementation review is performed at all.</t>
  </si>
  <si>
    <t>All or the majority of changes are subject to a post implementation review, following a set of mostly undefined and undocumented, but well understood actions and criteria. To some extent, the results of post implementation reviews are recorded. However, these records do not follow a clear and uniform format.</t>
  </si>
  <si>
    <t>For every change that is implemented, a post implementation review is performed. All post implementation reviews are conducted according to clearly defined guidelines, criteria and/or procedures leading to comparable results, which are documented in a uniform and consistent way.</t>
  </si>
  <si>
    <t>There is an understanding that normal change management activities cannot and should not be followed to the letter in case of emergencies. However, under which circumstances and how the process can be adapted is not clear and has to be decided on an ad-hoc basis by the individuals involved.</t>
  </si>
  <si>
    <t>At least on a general level, there is a consensus about what constitutes an emergency change and how the change management process can be expedited or simplified in emergency situations. However, this approach is mostly undocumented.</t>
  </si>
  <si>
    <t>There is a documented and established approach that defines what an emergency change is and how it is to be managed, including a clear set of criteria as well as guidelines and/or procedures.</t>
  </si>
  <si>
    <t>In general, the  success of a release (or lack thereof) is documented. However, the format of documentation might vary. An analysis of the results might or might not be conducted.</t>
  </si>
  <si>
    <t>Releases are monitored for success or failure in a documented way ensuring consistent records. The collected data is used for analysis, e.g. to evaluate and further improve release and deployment management effectiveness.</t>
  </si>
  <si>
    <t>There is a clearly defined approach to identifying and recording opportunities for improvement that is enacted on an ongoing basis. Implementation may remain imperfect, but responsibilities are documented and followed.</t>
  </si>
  <si>
    <t xml:space="preserve">When opportunities for improvement arise, there is a person or group responsible for deciding how to proceed, generally a member of management rather than a group or individual with specific responsibility for improvement. Decisions are more likely based on the opinion or knowledge of the person or group taking the decision than a defined set of criteria. </t>
  </si>
  <si>
    <t xml:space="preserve">There is some commonly understood approach to evaluating and approving opportunities for improvement, based on a set of criteria. The approach is broadly followed, though not all roles and responsibilities are defined nor decisions and results always clearly recorded. </t>
  </si>
  <si>
    <t>The approach for evaluation and approval of opportunities for improvement is clearly defined. It is carried whenever new opportunities have been identified, based on defined roles and responsibilities. It is based on clearly identified criteria that seek to maximise the effectiveness the SMS and related capabilities of delivering services according to customer needs and agreed SLAs. Decisions on how to deal with identified opportunities for improvement are recorded.</t>
  </si>
  <si>
    <t>A clear scope statement, a service management policy and a full service management plan have been documented in a consistent and comprehensive way, and in a sufficient level of detail to effectively support planning and implementation of an SMS.</t>
  </si>
  <si>
    <t>A comprehensive scope statement exists that describes the scope of the SMS taking into account physical locations, affected services, customers, infrastructure(s), technology and any other relevant parameters that might limit or broaden the scope. The scope statement has been approved and communicated to relevant parties by the service provider's top management.</t>
  </si>
  <si>
    <t>Every process owner and process manager as well as other persons in charge of planning processes are aware of the need to align processes to each other. They have a clear understanding of how to achieve this by, for instance, having regular planning meetings and documenting process interfaces in a consistent manner.</t>
  </si>
  <si>
    <t>Responsibilities for integrating IT service management processes with other parts of the service management system have been clearly defined and documented, and a structured and defined approach is in place to facilitate this task.</t>
  </si>
  <si>
    <t>The service provider is aware that measurements are important to support continual improvement of service delivery and IT service management. While some activities to measure and review the effectiveness of IT service management processes may be carried out from time to time, they do not follow a structured and generally well-understood approach.</t>
  </si>
  <si>
    <t>To understand if IT service management processes are effective, key performance indicators (metrics) are measured and reported for most processes on a regular basis.</t>
  </si>
  <si>
    <t>For all IT service management processes, meaningful key performance indicators have been defined and are measured and reported according to defined plans and schedules. Performance indicators are specific, measurable, achievable, relevant and time-framed (SMART) and help identify potential improvements to processes or the SMS as a whole. They are based on clearly defined goals and critical success factors.</t>
  </si>
  <si>
    <t>The service provider is aware that assessments and reviews / audits are important to support continual improvement of service delivery and IT service management. However, reviews or audits often do not follow a clearly scheduled and structured approach. Maturity assessments, if any, are limited to some self-assessments from time to time.</t>
  </si>
  <si>
    <t>To identify nonconformities, i.e. situations in which defined processes are by-passed or not correctly executed, reviews and audits of IT service management processes and the SMS as a whole are conducted on a regular basis. These may include internal and external audits. The overall maturity of the SMS is evaluated in regular intervals.</t>
  </si>
  <si>
    <t>A scheduled program for reviews, audits and maturity assessments is in place, and activities are carried out according to this program. Reviews and audits are conducted according to clearly defined guidelines or procedures. For each audit, a detailed audit plan is created reflecting the audit criteria. The results of reviews, audits and  assessments are recorded in a structured and uniform manner and reported to relevant stakeholders. Each audit report covers the findings and conclusions drawn from the audit in a structured way. Follow-up audits are planned under consideration of the results from previous audits.</t>
  </si>
  <si>
    <r>
      <rPr>
        <b/>
        <i/>
        <u/>
        <sz val="12"/>
        <color rgb="FF007434"/>
        <rFont val="Calibri"/>
        <family val="2"/>
      </rPr>
      <t>Task</t>
    </r>
    <r>
      <rPr>
        <b/>
        <i/>
        <sz val="12"/>
        <color rgb="FF007434"/>
        <rFont val="Calibri"/>
        <family val="2"/>
      </rPr>
      <t xml:space="preserve"> /
activity</t>
    </r>
  </si>
  <si>
    <t>Targets</t>
  </si>
  <si>
    <t>Some initial service management-related documentation is available, while key documents, like the service management scope statement, an overall service management policy or a service management plan are missing.</t>
  </si>
  <si>
    <t>Most documents required for the implementation of an SMS are available, including a service management scope statement, an overall service management policy and a service management plan. However, not all key documents are elaborated enough to make them fully effective, e.g. the service management plan is still high-level and does not address details relevant for its implementation.</t>
  </si>
  <si>
    <t>A minority of service management processes have been defined, most documentation is very initial and does not address process goals, inputs, activities, outputs, roles and interfaces in a comprehensive way.</t>
  </si>
  <si>
    <t>All service management processes have been documented. Every process definition covers goals, inputs, activities, outputs, roles and interfaces in the context of the respective process. Where required, process-specific policies, such as a release policy (in the context of the release and deployment management process) or information security policies (in the context of the information security management process) are defined and documented. Also, for core process actvities, procedures have been defined and documented, such as a procedure for performing SLA reviews, a procedure for dealing with major incidents or a procedure for assessing / approving changes.</t>
  </si>
  <si>
    <t xml:space="preserve">Some outputs of service management processes are documented, but not in a consistent and repeatable way. Records of key activities performed, such as incident and change records, generally do not follow a defined format and vary in level of detail. </t>
  </si>
  <si>
    <t xml:space="preserve">For the majority of service management processes, in particular those having to cope with high volumes of occurrences, outputs are reliably documented, and key activities are recorded in consistent format and level of detail. </t>
  </si>
  <si>
    <t>Outputs from all service management processes are documented in a defined and reliable way. For all key activities, records are created in defined formats and maintained in defined locactions.</t>
  </si>
  <si>
    <t xml:space="preserve">It is understood that documents should be controlled, i.e. approved before they are distributed, stored at defined locations, and reviewed from time to time. However, responsibilities are not always completely clear, e.g. it is not always apparent who's task it is to review a specific document or who is authorized to approve a revision. Document control data – e.g. document owner, version, review date – is sometimes documented, sometimes not. </t>
  </si>
  <si>
    <t xml:space="preserve">While not completely documented, responsibilities for approval, distribution and review of almost all documents are clear, and the respective individuals perform their tasks in a repeatable way. Core service management documents, such as policies and process definitions, are stored at defined and well-known locations and are regularly reviewed, even if not always within planned intervals. Document control data (document owner, version, review date etc.) is recorded in a consistent manner for all types of service management documents, but may be updated somewhat irregularly.  </t>
  </si>
  <si>
    <t xml:space="preserve">The service provider is generally aware that it is important to define and communicate the scope of the service management system (i.e. what and who is affected). In general, there is a common understanding of what scope the SMS should have, but this is largely undocumented. </t>
  </si>
  <si>
    <t>There is a general scope statement or statements on scope exist in service management documents, e.g. within policy or process definitions, which are not necessarily aligned with each other and may or may not be approved by top management.</t>
  </si>
  <si>
    <t>The service provider is aware that IT service management needs to be planned. However, it is not clear who is accountable and responsible for service management planning. Plans on specific topics might exist, but are not well aligned to each other.</t>
  </si>
  <si>
    <t>There is a generally good understanding of the responsibilities around service management planning activities, i.e. who is responsible for which part of the overall plan, and who is accountable for service management planning as a whole. These responsibilities are not consitently documented, and in some instances, there might be some confusion regarding the distribution of responsibilities. The practices for creating and maintaining specific plans, e.g. the plans for implementing individual service management processes, are not entireley consistent and plans may vary in their structure and level of detail.</t>
  </si>
  <si>
    <t>IT service management is planned, and the roles and responsibilities around planning activities are clearly defined and documented. Creation and maintenance of plans follow a consistent and documented approach. Plans are created using common templates and achieve a similar, adequate level of detail.</t>
  </si>
  <si>
    <t>There is no service management plan as such, but some elements of SMS planning, e.g. goals and responsibilities for implementing individual processes, are documented.</t>
  </si>
  <si>
    <t xml:space="preserve">There is a service management plan, which includes an overview of key roles and responsibilities. However, some of the other required aspects are not or only partly addressed. </t>
  </si>
  <si>
    <t>There is a complete service management plan, addressing goals and timing of implementing service management processes, roles and responsibilities, training and awareness activities as well as required supporting technology (tools).</t>
  </si>
  <si>
    <t>The service provider is generally aware that it is important to align IT service management processes to each other and the service management system as a whole. However, there is no structured approach on how to address this task during service management planning.</t>
  </si>
  <si>
    <t>Not all staff members are aware about the necessity to adhere to policies, processes and procedures. Processes are frequently by-passed.  Process managers react to this in various, not always consistent ways.</t>
  </si>
  <si>
    <t>Service management processes are largely followed in practice, and people involved comply with related policies and procedures. Where process managers discover that their processes are by-passed or procedures not adhered to, they react in a consistent way and escalate hierarchically where necessary.</t>
  </si>
  <si>
    <t>With very few exceptions, service management policies, processes and procedures policies are followed in practice. SMS owner, SMS manager, process owners and process managers are committed to ensuring a high level of adherence. Reactions to repeated non-adherence are defined and include, as a last resort after multiple  instances of intentional non-compliance, disciplinary actions.</t>
  </si>
  <si>
    <t>The service provider is aware that deviations from intended outcomes and noncormities should be identified and corrective action taken, and some actions towards this are generally taken. However, a structured approach is missing.</t>
  </si>
  <si>
    <t>Nonconformities and deviations from intended outcomes are detected  by unscheduled, but regular reviews of reports on key performance indicators, assessments and audits. Identification of deviations and nonconformities consistently triggers corrective actions. However, neither the results of these actions nor the overall approach are always sufficiently documented.</t>
  </si>
  <si>
    <t>Nonconformities and deviations from targets are detected  by scheduled reviews of reports on key performance indicators, assessments and audits. Identified nonconformities and deviations are  recorded and follow-up actions triggered and documented. Roles and responsibilities in this context are clearly defined.</t>
  </si>
  <si>
    <t>Core service management processes, in particular those having to cope with high volumes of occurrences, have been documented. Process definitions cover goals, inputs, activities, outputs, roles and interfaces in a level of detail sufficient to effectively support reliable process execution.</t>
  </si>
  <si>
    <t xml:space="preserve">For each document, responsibilities (such as "owner") are defined and documented. Everybody involved is aware of the mechanisms for approval of documents. Communication and distribution  follows a clear and consistent approach. Review intervals for different types of documents have been defined and adhered to. Document control data for all types of service management documents is recorded in sufficient detail and kept up-to-date to support effective document control. Changes to documents are traceable.  </t>
  </si>
  <si>
    <t xml:space="preserve">For some new or changed services,  design and transition has is planned and documented. The focus is primarily on the technical and functional aspects of service delivery, not always considering timescales, responsibilities, communication and acceptance criteria. </t>
  </si>
  <si>
    <t>For all new or changed services, design and transition is consistently planned and documented. Key aspects including timescales and responsibilities are considered as part of this planning, as well as functionality and required changes in technology.</t>
  </si>
  <si>
    <t>For all new or changed services, plans for the design and transition exist, considering timescales, responsibilities, technology, communication and acceptance criteria. Plans have a consistent structure and level of detail. Technology changes are clearly linked to related requirements and requests for changes controlled by the change management process. Communication plans describe what to communicate to whom, when the communication should take place, and how it will be facilitated. Acceptance criteria not only relate to functional and technical aspects, but also to effective organisation and transfer of knowledge in the context of starting delivering the new or changed services.</t>
  </si>
  <si>
    <t>The service provider has clearly defined and documented responsibilities for negotiating and concluding OLAs and UAs. All OLAs and UAs follow a defined and uniform structure. Operational targets are aligned to service targets.</t>
  </si>
  <si>
    <t xml:space="preserve">Some availability and continuity plans are created at irregular intervals. Plans have varying scopes, are documented in different formats and are often not well-aligned with each other. </t>
  </si>
  <si>
    <t>Service availability and continuity plans are created and revised at planned intervals. Each plan covers a defined scope and is documented in a consistent format and strcucture. Which plans exist and how they relate to each other and to services, is clearly documented.</t>
  </si>
  <si>
    <t>Existing availability and continuity plans are technology-focused and not based on a clear understanding of identified and assessed risks.</t>
  </si>
  <si>
    <t>The most significant risks with respect to service availability and continuity have been identified and assessed regarding their probability and potential impact. Service availability and continuity plans are to some extend based on an understanding of these major risks.</t>
  </si>
  <si>
    <t>Service availability and continuity plans have been produced based on the results of a risk assessment. Each measure covered by the plans is linked to the risks it is intended to address. Risk assessments as well as continuity and availability plans are subject to regular reviews.</t>
  </si>
  <si>
    <t>Availability monitoring is focused on important technical components. There is little or no aggregation of technical monitoring data into service-based metrics. The approach towards monitoring  is more driven by technical capabilities and constraints than requirements based on costumer needs and service targets.</t>
  </si>
  <si>
    <t>For most services delivered to customers, technical monitoring data is aggregated and integrated with other information to enable reporting of end-to-end service availability to some extend.</t>
  </si>
  <si>
    <t>Monitoring follows a clear, consistent and well-documented approach to enable reporting of end-to-end availability of all services. Information is aggregated and presented in a way to allow straightforward evaluation of service target achievement. The overall approach towards monitoring, employed technologies as well as aggregation algorithms, heuristics or other methods applied to caclulate end-to-end availability are well documented.</t>
  </si>
  <si>
    <t xml:space="preserve">Capacity plans are created at irregular intervals. Plans have varying scopes, are documented in different formats and are often not well-aligned with each other. </t>
  </si>
  <si>
    <t>Capacity plans are created and revised at planned intervals. Each plan covers a defined scope and is documented in a consistent format and strcucture. Which plans exist and how they relate to each other and to services, is clearly documented.</t>
  </si>
  <si>
    <t>Existing capacity plans are technology-focused and mostly limited to technical resources.</t>
  </si>
  <si>
    <t>Capacity and performance monitoring is focused on important technical components. There is little or no aggregation of technical monitoring data into service-based metrics. The approach towards monitoring  is more driven by technical capabilities and constraints than requirements based on costumer needs and service targets.</t>
  </si>
  <si>
    <t>For most services delivered to customers, technical monitoring data is aggregated and integrated with other information to enable reporting of service performance and service capacity utilisation to some extend. Based on operational monitoring, warnings and exceptions are identified and necessary actions initiated.</t>
  </si>
  <si>
    <t>Monitoring follows a clear, consistent and well-documented approach to enable reporting of overall performance and capacity utilisation for all services. Information is aggregated and presented in a way to allow straightforward evaluation of service target achievement and level of capacity utilisation. The overall approach towards monitoring, employed technologies as well as aggregation algorithms, heuristics or other methods applied to calculate overall service perfomance and level of capacity utilisation are well documented. Operational warnings and exceptions are identified and recorded in a well-defined way to enable trend analysis, evaluation and initiation of follow-up actions.</t>
  </si>
  <si>
    <t>Information security policies for all relevant information security topics have been documented and approved. Policies cover organisational aspects, management of information assets and security risks, physical and environmental security, operations security, communications security, user responsibilities, secure development and management of information security events and incidents. The responsible owners of all policies are documented and their duties defined.</t>
  </si>
  <si>
    <t>The service provider is aware of the need for controls to maintain and enhance information security. Some controls are in place. However, they are often undocumented, and a structured information security risk assessment has not been performed.</t>
  </si>
  <si>
    <t>Information security controls including measures to support operations and communication security as well as physical and environmental security are in place, and there is a clear understanding of who is responsible for which controls. Most controls are documented, while documentation approaches may differ between different types of controls. A list or spreadsheet of identified information security risks has been created, and information security controls have been mapped against the risks that they try to mitigate.</t>
  </si>
  <si>
    <t>For all information security topics relevant to the service provider, information security controls have been defined and implemented. Controls cover operations and communication security, physical and environmental security, user responsibilities and secure development of information systems. For all information security controls owners have been defined their responsibilities documented. Formal risk assessments are performed regularly, and their results are recorded in a consistent and structured way. Risk evaluations and decisions regarding treatment or acceptance of risks are based on clearly defined criteria. All information security controls are linked to related risks and assets.</t>
  </si>
  <si>
    <t>Information security policies and controls that are reviewed by their responsible owners at adequate intervals. However, there is no defined review approach or procedure. Review criteria, levels of thoroughness and forms of documentation vary, depending on the individual owner of the control.</t>
  </si>
  <si>
    <t>All Information security policies and controls are reviewed at planned intervals. A clearly defined and well-understood procedure is applied, ensuring a structured and consistent conduct of reviews. Recording of review results also follows a well-defined approach, resulting in a structured and meaningful documentation of policy and control reviews.</t>
  </si>
  <si>
    <t>Information security events are monitored on an ongoing basis to identify potential information security incidents. If an information security incident is identified, the response to this incident follows a consitent and well-understood sequence of actions. However, this approach and the roles involved have not or only partially been defined and documented.</t>
  </si>
  <si>
    <t>The provision of access rights follow a combination of intuitive rules and some defined policies,  which support a mostly consistent approach to access control. From time to time, access rights are reviewed.</t>
  </si>
  <si>
    <t>Access control, including the provision, review and revocation of access rights, follows a structured and defined approach with clear policies and procedures.</t>
  </si>
  <si>
    <t xml:space="preserve">Not all incidents and service requests are registered; some are handled without creation of any record.  Existing incident records vary significantly in format and level of detail. </t>
  </si>
  <si>
    <t>All or the majority of incidents and service requests are registered, classified and prioritized. While there is an intuitive understanding about the information to be collected and method of recording, this is not clearly defined, and responsibilities are not documented.</t>
  </si>
  <si>
    <t>All incidents and service requests are registered, classified and prioritized. Recording is based on documented responsibilities and procedures, and the information is recorded in a consistent way. Classification and prioritization follow a clear scheme and a defined set of criteria.</t>
  </si>
  <si>
    <t>Priorities for incidents and service requests are assigned on an individual basis, based on a mostly intuitive understanding of their criticality. Service targets from SLAs are not a main driver for prioritization.</t>
  </si>
  <si>
    <t>Priorities for incidents and service requests are assigned based on an understanding of service targets defined by SLAs. Other factors may also be considered, and the approach taken leads to repeatable results, though there is no comprehensive prioritization scheme, guideline or procedure.</t>
  </si>
  <si>
    <t>Based on the situation and individuals involved, incidents and service requests may be escalated. There is no pre-defined escalation path to follow. Incidents and service requests sometimes stay "stuck" or unresolved for a long time.</t>
  </si>
  <si>
    <t xml:space="preserve">A significant amount of information that can be used to support the handling and resolution of incidents or fulfilling service requets is generally available. However, personnel involved in the incident and service request management process frequently do not use it – either because access is very restricted, information sources are not well-known, distribution of information across multiple sources makes access overly complicated, or concerns about information quality make it seemingly not worthwile. </t>
  </si>
  <si>
    <t>Support staff can get access to the majority of information needed to support incident handling and use this frequently. However, responsibilities are not documented and there is no clear definition of the information sources and of how to access and use them.</t>
  </si>
  <si>
    <t xml:space="preserve">There is some communication with users regarding their incidents and service requests. However, it is sporadic and reactive. </t>
  </si>
  <si>
    <t>If a problem has been identified, further investigation follows a well-understood sequence of actions. However, this approach and the roles involved have not or only partially been defined and documented.</t>
  </si>
  <si>
    <t>Information on known errors and their workarounds is maintained in varying locations and varying formats. Personnel involved in the incident and service request management process are sometimes not aware of updates to this information and do not always have access to it. Responsibilities for maintaining the information and making it available are not clearly understood.</t>
  </si>
  <si>
    <t>A CMDB used to store information on CIs and their mutual relationships is maintained. It is rather comprehensive, bit does not yet contain records of all CIs and relationships that contribute to service components and services according to the intended CMDB scope. Different sources of configuration information, including databases and tools, have been partially integrated.</t>
  </si>
  <si>
    <t>A fully integrated CMDB exits, which contains complete records of CIs and relationships according to an adequate defined and documented scope. The CMDB is maintained following established and documented guidelines or procedures with clear responsibilities for maintenance and ownership.</t>
  </si>
  <si>
    <t>In general, activities are planned and tested for reversing unsuccessful release deployments. However, the approach towards this is not documented and therefore might vary from release to release.</t>
  </si>
  <si>
    <t>For all releases, or for each release type, there is a documented approach towards planning and testing of activities necessary for reversing an unsuccessful deployment.</t>
  </si>
  <si>
    <t>Opportunities for improvement are recognized largely by individuals somewhat randomly and registered in a haphazard manner if at all.</t>
  </si>
  <si>
    <t>There is some common approach for seeking improvements and recording them that is carried out on an ongoing basis. However, opportunities are not identified systematically, not all are registered. Responsibilities are undocumented.</t>
  </si>
  <si>
    <t>There is a consistent and uniform documentation of service availability and continuity requirements. The approach to requirements identification is mostly infrastructure-focused and only partially addresses service targets or customer needs.</t>
  </si>
  <si>
    <t>Most availability and continuity plans are created at regular intervals. Plans are generally rather infrastructure-focused. For a particular service, plans may or may not cover all necessary supporting services and service components.</t>
  </si>
  <si>
    <t>There is a consistent and uniform documentation of service capacity and performance requirements. The approach to requirements identification is mostly infrastructure-focused and only partially addresses service targets or customer needs.</t>
  </si>
  <si>
    <t>Capacity plans are created at regular intervals. Plans are generally rather infrastructure-focused. For a particular service, plans may or may not cover all necessary supporting services and service components.</t>
  </si>
  <si>
    <t>There is a common understanding of when and how problems should be identifeid and registered. Incident records are routinely investigated to identify unrecorded problems with significant impact.</t>
  </si>
  <si>
    <t>All CI types and relationship types that can be used in the CMDB are clearly defined and documented. The definition includes CI attributes and, where applicable, relationship attributes as well as allowable combinations of CI types and relationship types. Responsibilities for the maintenance and updating of these definitions are also documented.</t>
  </si>
  <si>
    <t>The information recorded is in general enough to control each CI. Significant changes are reflected in updated attributes or relationships in the appropriate CI records most of the time. Nevertheless, the level of detail that ends up being recorded in practice is not really planned and defined; e.g. attributes might be recorded that are not defined in the CI type definitions and defined attributes might frequently remain unrecorded.</t>
  </si>
  <si>
    <t>There are defined responsibilities and procedures for accurately recording and updating configuration information for all CIs at a planned level of detail. This level of detail is sufficient to document all important aspects of significant changes to CIs and the overall configuration in a transparent and comprehensible manner.</t>
  </si>
  <si>
    <t>The information stored in the CMDB is verified at planned intervals and with defined scope. Quality of data in the CMDB is kept at a solid level, sufficient to meet the requirements of the other service management processes.</t>
  </si>
  <si>
    <t>At least on a general level, there is a largely undocumented consensus about how, by whom and according to which criteria changes should be assessed and approved which is generally adhered to.</t>
  </si>
  <si>
    <t xml:space="preserve">The documented procedure for approving changes includes assessment criteria based on benefits, risks, potential impact to services and customers and technical feasibility of the change. </t>
  </si>
  <si>
    <t xml:space="preserve">There is a complete and accurate schedule of change accessible to all interested parties. Schedule entries include relevant details and the proposed deployment date for every approved change. </t>
  </si>
  <si>
    <t>There is no release policy.</t>
  </si>
  <si>
    <t>Sometimes the deployment of new services is planned with customers, sometimes not.</t>
  </si>
  <si>
    <t xml:space="preserve">The next tab, 2. Process scope and goals, allows you to decide and select the scope of your assessment. You can do this in two ways. First, you can select which processes you wish to assess yourself on. We recommend that you begin with assessment over all processes unless you have experience in ITSM and are sure that a process is out of scope for you. Even if you are not responsible for a process (you may have outsourced it) you may find benefit in an initial assessment. If you set a process as out of scope, the questions associated with it will be greyed out, as will any results associated with it. If you chose to set a capability goal, this will be reflected in the results sheet.  If you do not set a goal, then you will see results for all capability levels. </t>
  </si>
  <si>
    <t>Level 3: Defined / Complete</t>
  </si>
  <si>
    <t>Requirement
according to FitSM-1:Edition 2016 – Version 2.1</t>
  </si>
  <si>
    <t>Top managementof the organisation(s) involved in the delivery of services shall show evidence that they are committed to planning, implementing, operating, monitoring, reviewing, and improving the service management system (SMS) and services. 
They shall:
- Assign one individual to be accountable for the overall SMS with sufficient authority to exercise this role
- Define and communicate goals
- Define a general service management policy
- Conduct management reviews at planned intervals</t>
  </si>
  <si>
    <t xml:space="preserve">The overall SMS shall be documented to support effective planning. This documentation shall include:
- Service management scope statement (see GR3)
- Service management policy (see GR1)
- Service management plan and related plans (see GR4)
</t>
  </si>
  <si>
    <t xml:space="preserve">Documented definitions of all service management processes (see PR1-PR14) shall be created and maintained. Each of these definitions shall at least cover or reference:
- Description of the goals of the process
- Description of the inputs, activities and outputs of the process
- Description of process-specific roles and responsibilities
- Description of interfaces to other processes
- Related process-specific policies as applicable
- Related process- and activity-specific procedures as required
</t>
  </si>
  <si>
    <t>Documentation shall be controlled, addressing the following activities as applicable:
- Creation and approval
- Communication and distribution
- Review
- Versioning and change tracking</t>
  </si>
  <si>
    <t>The scope of the SMS shall be defined and a scope statement created.</t>
  </si>
  <si>
    <t>A service management plan shall be created and maintained.</t>
  </si>
  <si>
    <t>The service management plan shall at minimum include or reference:
- Goals and timing of implementing the SMS and the related processes
- Overall roles and responsibilities
- Required training and awareness activities
- Required technology (tools) to support the SMS</t>
  </si>
  <si>
    <t>The service management plan shall be implemented.</t>
  </si>
  <si>
    <t>The effectiveness and performance of the SMS and its service management processes shall be measured and evaluated based on suitable key performance indicators in supportof defined or agreed targets.</t>
  </si>
  <si>
    <t>Nonconformities and deviations from targets shall be identified and corrective actions shall be taken to prevent them from recurring.</t>
  </si>
  <si>
    <t>Improvements shall be planned and implemented according to the Continual Service Improvement Management process (see PR14).</t>
  </si>
  <si>
    <t>A service portfoli- shall be maintained. All services shall be specified as partof the service portfolio.</t>
  </si>
  <si>
    <t xml:space="preserve">Design and transition of new or changed services shall be planned. </t>
  </si>
  <si>
    <t>Plans for the design and transition of new or changed services shall consider timescales, responsibilities, new or changed technology, communication and service acceptance criteria.</t>
  </si>
  <si>
    <t>The organisational structure supporting the delivery of services shall be identified, including a potential federation structure as well as contact points for all parties involved.</t>
  </si>
  <si>
    <t>For supporting services or service components provided by federation members or groups belonging to the same organisation as the service provider or external suppliers, OLAs and UAs shall be agreed.</t>
  </si>
  <si>
    <t>Performance of service components shall be evaluated againstoperational targets defined in OLAs and UAs.</t>
  </si>
  <si>
    <t>The specification of each service report shall include its identity, purpose, audience, frequency, content, format and method of delivery.</t>
  </si>
  <si>
    <t>Service reports shall be produced. Service reporting shall include performance against agreed targets, information about significant events and detected nonconformities.</t>
  </si>
  <si>
    <t>Service availability and continuity planning shall consider measures to reduce the probability and impactof identified availability and continuity risks.</t>
  </si>
  <si>
    <t>Information security policies shall be defined.</t>
  </si>
  <si>
    <t>Physical, technical and organizational information security controls shall be implemented to reduce the probability and impactof identified information security risks.</t>
  </si>
  <si>
    <t>Information security events and incidents shall be given an appropriate priority and managed accordingly.</t>
  </si>
  <si>
    <t>Problems shall be investigated to identify actions to resolve them or reduce their impacton the services.</t>
  </si>
  <si>
    <t>For changes of high impactor high risk, the steps required to reverse an unsuccessful change or remedy any negative effects shall be planned and tested.</t>
  </si>
  <si>
    <t>A release policy shall be defined.</t>
  </si>
  <si>
    <t xml:space="preserve">The deploymentof new or changed services and service components to the live environment shall be planned with all relevant parties including affected customers.
</t>
  </si>
  <si>
    <t>Releases shall be built and tested prior to being deployed.</t>
  </si>
  <si>
    <t>Deployment preparation shall consider steps to be taken in case of unsuccessful deployment to reduce the impacton services and customers.</t>
  </si>
  <si>
    <t>Opportunities for improvement shall be identified and registered.</t>
  </si>
  <si>
    <t>There is no awareness of the task at hand. / The required output does not exist.</t>
  </si>
  <si>
    <t>There is awareness of a task but it is uncontrolled. / Some relevant output exists but with core elements missing.</t>
  </si>
  <si>
    <t>Tasks are repeatable but not formally defined. / Outputs are only partially complete.</t>
  </si>
</sst>
</file>

<file path=xl/styles.xml><?xml version="1.0" encoding="utf-8"?>
<styleSheet xmlns="http://schemas.openxmlformats.org/spreadsheetml/2006/main" xmlns:mc="http://schemas.openxmlformats.org/markup-compatibility/2006" xmlns:x14ac="http://schemas.microsoft.com/office/spreadsheetml/2009/9/ac" mc:Ignorable="x14ac">
  <fonts count="52" x14ac:knownFonts="1">
    <font>
      <sz val="12"/>
      <color theme="1"/>
      <name val="Calibri"/>
      <family val="2"/>
      <scheme val="minor"/>
    </font>
    <font>
      <u/>
      <sz val="12"/>
      <color theme="10"/>
      <name val="Calibri"/>
      <family val="2"/>
      <scheme val="minor"/>
    </font>
    <font>
      <u/>
      <sz val="12"/>
      <color theme="11"/>
      <name val="Calibri"/>
      <family val="2"/>
      <scheme val="minor"/>
    </font>
    <font>
      <b/>
      <sz val="16"/>
      <color theme="1"/>
      <name val="Calibri"/>
      <scheme val="minor"/>
    </font>
    <font>
      <sz val="12"/>
      <color rgb="FF000000"/>
      <name val="Calibri"/>
      <family val="2"/>
      <scheme val="minor"/>
    </font>
    <font>
      <sz val="12"/>
      <name val="Calibri"/>
    </font>
    <font>
      <sz val="12"/>
      <color theme="1"/>
      <name val="Calibri"/>
    </font>
    <font>
      <b/>
      <sz val="14"/>
      <color theme="1"/>
      <name val="Calibri"/>
      <family val="2"/>
      <scheme val="minor"/>
    </font>
    <font>
      <sz val="12"/>
      <color theme="0"/>
      <name val="Calibri"/>
      <family val="2"/>
      <scheme val="minor"/>
    </font>
    <font>
      <b/>
      <sz val="14"/>
      <color rgb="FF008000"/>
      <name val="Calibri"/>
      <scheme val="minor"/>
    </font>
    <font>
      <b/>
      <i/>
      <sz val="12"/>
      <color rgb="FF008000"/>
      <name val="Calibri"/>
    </font>
    <font>
      <b/>
      <i/>
      <u/>
      <sz val="12"/>
      <color rgb="FF008000"/>
      <name val="Calibri"/>
    </font>
    <font>
      <b/>
      <sz val="12"/>
      <color rgb="FF008000"/>
      <name val="Calibri"/>
    </font>
    <font>
      <b/>
      <i/>
      <sz val="12"/>
      <color theme="0"/>
      <name val="Calibri"/>
    </font>
    <font>
      <b/>
      <sz val="12"/>
      <color theme="0"/>
      <name val="Calibri"/>
    </font>
    <font>
      <b/>
      <sz val="12"/>
      <color rgb="FF009BCC"/>
      <name val="Calibri"/>
    </font>
    <font>
      <b/>
      <u/>
      <sz val="12"/>
      <color rgb="FF009BCC"/>
      <name val="Calibri"/>
    </font>
    <font>
      <sz val="14"/>
      <color theme="1"/>
      <name val="Calibri"/>
    </font>
    <font>
      <b/>
      <sz val="14"/>
      <color theme="1"/>
      <name val="Calibri"/>
    </font>
    <font>
      <sz val="14"/>
      <name val="Calibri"/>
    </font>
    <font>
      <sz val="14"/>
      <color theme="0"/>
      <name val="Calibri"/>
    </font>
    <font>
      <sz val="14"/>
      <color rgb="FF000000"/>
      <name val="Calibri"/>
      <family val="2"/>
      <scheme val="minor"/>
    </font>
    <font>
      <sz val="12"/>
      <color rgb="FF008000"/>
      <name val="Calibri"/>
      <scheme val="minor"/>
    </font>
    <font>
      <sz val="12"/>
      <color rgb="FF1B99C6"/>
      <name val="Calibri"/>
      <scheme val="minor"/>
    </font>
    <font>
      <b/>
      <sz val="14"/>
      <color rgb="FF000000"/>
      <name val="Calibri"/>
      <scheme val="minor"/>
    </font>
    <font>
      <b/>
      <sz val="14"/>
      <name val="Calibri"/>
    </font>
    <font>
      <sz val="12"/>
      <color rgb="FF1F98C3"/>
      <name val="Calibri"/>
      <scheme val="minor"/>
    </font>
    <font>
      <sz val="14"/>
      <color rgb="FF008000"/>
      <name val="Calibri"/>
      <scheme val="minor"/>
    </font>
    <font>
      <sz val="14"/>
      <color rgb="FF1B99C6"/>
      <name val="Calibri"/>
      <scheme val="minor"/>
    </font>
    <font>
      <b/>
      <sz val="14"/>
      <color rgb="FF1B99C6"/>
      <name val="Calibri"/>
      <scheme val="minor"/>
    </font>
    <font>
      <b/>
      <sz val="12"/>
      <color rgb="FF000000"/>
      <name val="Calibri"/>
      <scheme val="minor"/>
    </font>
    <font>
      <b/>
      <sz val="24"/>
      <color rgb="FF008000"/>
      <name val="Calibri"/>
    </font>
    <font>
      <b/>
      <sz val="24"/>
      <color rgb="FF009BCC"/>
      <name val="Calibri"/>
    </font>
    <font>
      <sz val="18"/>
      <color theme="0"/>
      <name val="Calibri"/>
    </font>
    <font>
      <sz val="11"/>
      <color rgb="FF000000"/>
      <name val="Calibri"/>
      <scheme val="minor"/>
    </font>
    <font>
      <b/>
      <strike/>
      <u/>
      <sz val="12"/>
      <color rgb="FFFF6600"/>
      <name val="Calibri"/>
    </font>
    <font>
      <sz val="8"/>
      <name val="Calibri"/>
      <family val="2"/>
      <scheme val="minor"/>
    </font>
    <font>
      <sz val="16"/>
      <color theme="1"/>
      <name val="Calibri"/>
    </font>
    <font>
      <sz val="16"/>
      <name val="Calibri"/>
    </font>
    <font>
      <sz val="14"/>
      <color theme="1"/>
      <name val="Calibri"/>
      <scheme val="minor"/>
    </font>
    <font>
      <sz val="12"/>
      <color theme="1"/>
      <name val="Calibri"/>
      <family val="2"/>
    </font>
    <font>
      <sz val="12"/>
      <name val="Calibri"/>
      <family val="2"/>
    </font>
    <font>
      <b/>
      <sz val="12"/>
      <color rgb="FF009BCC"/>
      <name val="Calibri"/>
      <family val="2"/>
    </font>
    <font>
      <b/>
      <sz val="12"/>
      <color theme="1"/>
      <name val="Calibri"/>
      <family val="2"/>
    </font>
    <font>
      <b/>
      <sz val="12"/>
      <color theme="0"/>
      <name val="Calibri"/>
      <family val="2"/>
    </font>
    <font>
      <sz val="14"/>
      <color theme="3" tint="0.39997558519241921"/>
      <name val="Calibri"/>
      <family val="2"/>
      <scheme val="minor"/>
    </font>
    <font>
      <sz val="12"/>
      <color theme="3" tint="0.39997558519241921"/>
      <name val="Calibri"/>
      <family val="2"/>
      <scheme val="minor"/>
    </font>
    <font>
      <b/>
      <i/>
      <sz val="12"/>
      <color rgb="FF007434"/>
      <name val="Calibri"/>
      <family val="2"/>
    </font>
    <font>
      <b/>
      <i/>
      <u/>
      <sz val="12"/>
      <color rgb="FF007434"/>
      <name val="Calibri"/>
      <family val="2"/>
    </font>
    <font>
      <b/>
      <sz val="16"/>
      <color theme="1"/>
      <name val="Calibri"/>
      <family val="2"/>
      <scheme val="minor"/>
    </font>
    <font>
      <i/>
      <sz val="12"/>
      <color theme="0"/>
      <name val="Calibri"/>
      <family val="2"/>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205595"/>
        <bgColor indexed="64"/>
      </patternFill>
    </fill>
    <fill>
      <patternFill patternType="solid">
        <fgColor rgb="FFFFFFFF"/>
        <bgColor rgb="FF000000"/>
      </patternFill>
    </fill>
    <fill>
      <patternFill patternType="solid">
        <fgColor rgb="FFFFFFFF"/>
        <bgColor indexed="64"/>
      </patternFill>
    </fill>
  </fills>
  <borders count="64">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right/>
      <top/>
      <bottom style="medium">
        <color auto="1"/>
      </bottom>
      <diagonal/>
    </border>
    <border>
      <left/>
      <right/>
      <top style="thin">
        <color auto="1"/>
      </top>
      <bottom style="thin">
        <color auto="1"/>
      </bottom>
      <diagonal/>
    </border>
    <border>
      <left style="dotted">
        <color auto="1"/>
      </left>
      <right style="dotted">
        <color auto="1"/>
      </right>
      <top style="dotted">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dotted">
        <color auto="1"/>
      </right>
      <top style="dotted">
        <color auto="1"/>
      </top>
      <bottom style="thin">
        <color auto="1"/>
      </bottom>
      <diagonal/>
    </border>
    <border>
      <left style="dotted">
        <color auto="1"/>
      </left>
      <right style="dotted">
        <color auto="1"/>
      </right>
      <top style="medium">
        <color auto="1"/>
      </top>
      <bottom style="dotted">
        <color auto="1"/>
      </bottom>
      <diagonal/>
    </border>
    <border>
      <left style="dotted">
        <color auto="1"/>
      </left>
      <right style="dotted">
        <color auto="1"/>
      </right>
      <top style="dotted">
        <color auto="1"/>
      </top>
      <bottom style="medium">
        <color auto="1"/>
      </bottom>
      <diagonal/>
    </border>
    <border>
      <left style="dotted">
        <color auto="1"/>
      </left>
      <right style="dotted">
        <color auto="1"/>
      </right>
      <top style="thin">
        <color auto="1"/>
      </top>
      <bottom/>
      <diagonal/>
    </border>
    <border>
      <left style="dotted">
        <color auto="1"/>
      </left>
      <right style="dotted">
        <color auto="1"/>
      </right>
      <top/>
      <bottom/>
      <diagonal/>
    </border>
    <border>
      <left style="dotted">
        <color auto="1"/>
      </left>
      <right style="dotted">
        <color auto="1"/>
      </right>
      <top style="medium">
        <color auto="1"/>
      </top>
      <bottom/>
      <diagonal/>
    </border>
    <border>
      <left style="dotted">
        <color auto="1"/>
      </left>
      <right style="dotted">
        <color auto="1"/>
      </right>
      <top/>
      <bottom style="thin">
        <color auto="1"/>
      </bottom>
      <diagonal/>
    </border>
    <border>
      <left style="dotted">
        <color auto="1"/>
      </left>
      <right style="dotted">
        <color auto="1"/>
      </right>
      <top/>
      <bottom style="medium">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style="hair">
        <color auto="1"/>
      </right>
      <top/>
      <bottom style="hair">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dotted">
        <color auto="1"/>
      </right>
      <top/>
      <bottom/>
      <diagonal/>
    </border>
    <border>
      <left style="dotted">
        <color auto="1"/>
      </left>
      <right style="medium">
        <color auto="1"/>
      </right>
      <top/>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dotted">
        <color auto="1"/>
      </right>
      <top style="medium">
        <color auto="1"/>
      </top>
      <bottom/>
      <diagonal/>
    </border>
    <border>
      <left style="medium">
        <color auto="1"/>
      </left>
      <right style="dotted">
        <color auto="1"/>
      </right>
      <top/>
      <bottom style="thin">
        <color auto="1"/>
      </bottom>
      <diagonal/>
    </border>
    <border>
      <left style="medium">
        <color auto="1"/>
      </left>
      <right style="dotted">
        <color auto="1"/>
      </right>
      <top style="thin">
        <color auto="1"/>
      </top>
      <bottom/>
      <diagonal/>
    </border>
    <border>
      <left style="medium">
        <color auto="1"/>
      </left>
      <right style="dotted">
        <color auto="1"/>
      </right>
      <top/>
      <bottom style="medium">
        <color auto="1"/>
      </bottom>
      <diagonal/>
    </border>
    <border>
      <left style="dotted">
        <color auto="1"/>
      </left>
      <right style="medium">
        <color auto="1"/>
      </right>
      <top style="medium">
        <color auto="1"/>
      </top>
      <bottom/>
      <diagonal/>
    </border>
    <border>
      <left style="dotted">
        <color auto="1"/>
      </left>
      <right style="medium">
        <color auto="1"/>
      </right>
      <top/>
      <bottom style="medium">
        <color auto="1"/>
      </bottom>
      <diagonal/>
    </border>
    <border>
      <left style="dotted">
        <color auto="1"/>
      </left>
      <right style="medium">
        <color auto="1"/>
      </right>
      <top style="thin">
        <color auto="1"/>
      </top>
      <bottom/>
      <diagonal/>
    </border>
    <border>
      <left style="dotted">
        <color auto="1"/>
      </left>
      <right style="medium">
        <color auto="1"/>
      </right>
      <top/>
      <bottom style="thin">
        <color auto="1"/>
      </bottom>
      <diagonal/>
    </border>
    <border>
      <left style="thin">
        <color auto="1"/>
      </left>
      <right/>
      <top style="thin">
        <color theme="0" tint="-0.34998626667073579"/>
      </top>
      <bottom/>
      <diagonal/>
    </border>
    <border>
      <left style="thin">
        <color auto="1"/>
      </left>
      <right/>
      <top/>
      <bottom style="thin">
        <color theme="0" tint="-0.34998626667073579"/>
      </bottom>
      <diagonal/>
    </border>
    <border>
      <left style="thin">
        <color auto="1"/>
      </left>
      <right/>
      <top/>
      <bottom/>
      <diagonal/>
    </border>
    <border>
      <left style="thin">
        <color auto="1"/>
      </left>
      <right/>
      <top style="thin">
        <color theme="0" tint="-0.34998626667073579"/>
      </top>
      <bottom style="thin">
        <color theme="0" tint="-0.34998626667073579"/>
      </bottom>
      <diagonal/>
    </border>
    <border>
      <left style="thin">
        <color auto="1"/>
      </left>
      <right/>
      <top/>
      <bottom style="thin">
        <color auto="1"/>
      </bottom>
      <diagonal/>
    </border>
    <border>
      <left/>
      <right/>
      <top/>
      <bottom style="thin">
        <color auto="1"/>
      </bottom>
      <diagonal/>
    </border>
    <border>
      <left/>
      <right style="thin">
        <color theme="0" tint="-0.34998626667073579"/>
      </right>
      <top/>
      <bottom style="thin">
        <color auto="1"/>
      </bottom>
      <diagonal/>
    </border>
    <border>
      <left style="thin">
        <color theme="0" tint="-0.34998626667073579"/>
      </left>
      <right style="thin">
        <color theme="0" tint="-0.34998626667073579"/>
      </right>
      <top style="thin">
        <color theme="0" tint="-0.34998626667073579"/>
      </top>
      <bottom style="thin">
        <color auto="1"/>
      </bottom>
      <diagonal/>
    </border>
  </borders>
  <cellStyleXfs count="110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1" fillId="0" borderId="0"/>
  </cellStyleXfs>
  <cellXfs count="288">
    <xf numFmtId="0" fontId="0" fillId="0" borderId="0" xfId="0"/>
    <xf numFmtId="0" fontId="0" fillId="0" borderId="0" xfId="0" applyAlignment="1">
      <alignment horizontal="center"/>
    </xf>
    <xf numFmtId="0" fontId="4" fillId="0" borderId="0" xfId="0" applyFont="1" applyAlignment="1">
      <alignment horizontal="center"/>
    </xf>
    <xf numFmtId="0" fontId="0" fillId="0" borderId="0" xfId="0" applyAlignment="1">
      <alignment horizontal="left"/>
    </xf>
    <xf numFmtId="0" fontId="0" fillId="0" borderId="0" xfId="0" applyAlignment="1">
      <alignment horizontal="center" vertical="center" wrapText="1"/>
    </xf>
    <xf numFmtId="0" fontId="0" fillId="0" borderId="0" xfId="0" applyFill="1"/>
    <xf numFmtId="0" fontId="17" fillId="2" borderId="0" xfId="0" applyFont="1" applyFill="1" applyBorder="1" applyAlignment="1" applyProtection="1">
      <alignment vertical="top"/>
      <protection locked="0"/>
    </xf>
    <xf numFmtId="0" fontId="21" fillId="4" borderId="0" xfId="0" applyFont="1" applyFill="1" applyAlignment="1" applyProtection="1">
      <alignment vertical="top"/>
      <protection locked="0"/>
    </xf>
    <xf numFmtId="0" fontId="17" fillId="0" borderId="0" xfId="0" applyFont="1" applyFill="1" applyBorder="1" applyAlignment="1" applyProtection="1">
      <alignment vertical="top"/>
      <protection locked="0"/>
    </xf>
    <xf numFmtId="0" fontId="17" fillId="0" borderId="0" xfId="0" applyFont="1" applyFill="1" applyBorder="1" applyAlignment="1" applyProtection="1">
      <alignment vertical="top" wrapText="1"/>
      <protection locked="0"/>
    </xf>
    <xf numFmtId="0" fontId="19" fillId="0" borderId="0" xfId="0" applyFont="1" applyFill="1" applyBorder="1" applyAlignment="1" applyProtection="1">
      <alignment vertical="top"/>
      <protection locked="0"/>
    </xf>
    <xf numFmtId="0" fontId="17" fillId="0" borderId="0" xfId="0" applyFont="1" applyFill="1" applyBorder="1" applyAlignment="1" applyProtection="1">
      <alignment horizontal="center" vertical="center" wrapText="1"/>
      <protection locked="0"/>
    </xf>
    <xf numFmtId="0" fontId="18" fillId="0" borderId="0" xfId="0" applyFont="1" applyFill="1" applyBorder="1" applyAlignment="1" applyProtection="1">
      <alignment vertical="top"/>
      <protection locked="0"/>
    </xf>
    <xf numFmtId="0" fontId="21" fillId="0" borderId="0" xfId="0" applyFont="1" applyAlignment="1" applyProtection="1">
      <alignment vertical="top"/>
      <protection locked="0"/>
    </xf>
    <xf numFmtId="0" fontId="24" fillId="0" borderId="0" xfId="0" applyFont="1" applyAlignment="1" applyProtection="1">
      <alignment vertical="top"/>
      <protection locked="0"/>
    </xf>
    <xf numFmtId="0" fontId="25" fillId="0" borderId="0" xfId="0" applyFont="1" applyFill="1" applyBorder="1" applyAlignment="1" applyProtection="1">
      <alignment vertical="top"/>
      <protection locked="0"/>
    </xf>
    <xf numFmtId="0" fontId="0" fillId="0" borderId="0" xfId="0" applyAlignment="1">
      <alignment horizontal="left"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pplyAlignment="1">
      <alignment horizontal="center"/>
    </xf>
    <xf numFmtId="0" fontId="0" fillId="2" borderId="0" xfId="0" applyFill="1" applyAlignment="1">
      <alignment horizontal="left"/>
    </xf>
    <xf numFmtId="0" fontId="0" fillId="2" borderId="0" xfId="0" applyFill="1"/>
    <xf numFmtId="0" fontId="0" fillId="2" borderId="0" xfId="0" applyFill="1" applyBorder="1" applyAlignment="1">
      <alignment horizontal="center"/>
    </xf>
    <xf numFmtId="0" fontId="22" fillId="2" borderId="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23" fillId="2" borderId="0" xfId="0" applyFont="1" applyFill="1" applyBorder="1" applyAlignment="1">
      <alignment horizontal="left" vertical="center" wrapText="1"/>
    </xf>
    <xf numFmtId="0" fontId="0" fillId="2" borderId="0" xfId="0" applyFill="1" applyBorder="1" applyAlignment="1">
      <alignment horizontal="center" wrapText="1"/>
    </xf>
    <xf numFmtId="0" fontId="0" fillId="2" borderId="0" xfId="0" applyFill="1" applyBorder="1" applyAlignment="1">
      <alignment horizontal="left" wrapText="1"/>
    </xf>
    <xf numFmtId="0" fontId="0" fillId="2" borderId="0" xfId="0" applyFill="1" applyAlignment="1"/>
    <xf numFmtId="0" fontId="0" fillId="0" borderId="0" xfId="0" applyAlignment="1"/>
    <xf numFmtId="0" fontId="3" fillId="2" borderId="0" xfId="0" applyFont="1" applyFill="1" applyAlignment="1">
      <alignment horizontal="center" vertical="center" wrapText="1"/>
    </xf>
    <xf numFmtId="0" fontId="3" fillId="2" borderId="0" xfId="0" applyFont="1" applyFill="1" applyAlignment="1">
      <alignment horizontal="center"/>
    </xf>
    <xf numFmtId="0" fontId="22" fillId="2" borderId="23" xfId="0" applyFont="1" applyFill="1" applyBorder="1" applyAlignment="1">
      <alignment horizontal="center"/>
    </xf>
    <xf numFmtId="0" fontId="23" fillId="2" borderId="23" xfId="0" applyFont="1" applyFill="1" applyBorder="1" applyAlignment="1">
      <alignment horizontal="center"/>
    </xf>
    <xf numFmtId="0" fontId="22" fillId="2" borderId="25" xfId="0" applyFont="1" applyFill="1" applyBorder="1" applyAlignment="1">
      <alignment horizontal="left" vertical="center" wrapText="1"/>
    </xf>
    <xf numFmtId="0" fontId="22" fillId="2" borderId="26"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22" fillId="2" borderId="31" xfId="0" applyFont="1" applyFill="1" applyBorder="1" applyAlignment="1">
      <alignment horizontal="left" vertical="center" wrapText="1"/>
    </xf>
    <xf numFmtId="0" fontId="22" fillId="2" borderId="32"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23" fillId="2" borderId="25" xfId="0" applyFont="1" applyFill="1" applyBorder="1" applyAlignment="1">
      <alignment horizontal="left" vertical="center" wrapText="1"/>
    </xf>
    <xf numFmtId="0" fontId="26" fillId="2" borderId="26" xfId="0" applyFont="1" applyFill="1" applyBorder="1" applyAlignment="1">
      <alignment horizontal="left" vertical="center" wrapText="1"/>
    </xf>
    <xf numFmtId="0" fontId="27" fillId="2" borderId="30" xfId="0" applyFont="1" applyFill="1" applyBorder="1" applyAlignment="1">
      <alignment horizontal="center" vertical="top" wrapText="1"/>
    </xf>
    <xf numFmtId="0" fontId="3" fillId="2" borderId="0" xfId="0" applyFont="1" applyFill="1"/>
    <xf numFmtId="0" fontId="20" fillId="3" borderId="0" xfId="0" applyFont="1" applyFill="1" applyBorder="1" applyAlignment="1" applyProtection="1">
      <alignment horizontal="left" vertical="center"/>
      <protection locked="0"/>
    </xf>
    <xf numFmtId="0" fontId="23" fillId="2" borderId="0" xfId="0" applyFont="1" applyFill="1" applyBorder="1" applyAlignment="1">
      <alignment horizontal="center" vertical="center" wrapText="1"/>
    </xf>
    <xf numFmtId="0" fontId="0" fillId="2" borderId="0" xfId="0" applyFill="1" applyBorder="1"/>
    <xf numFmtId="0" fontId="20" fillId="3" borderId="0" xfId="0" applyFont="1" applyFill="1" applyBorder="1" applyAlignment="1" applyProtection="1">
      <alignment vertical="center"/>
      <protection locked="0"/>
    </xf>
    <xf numFmtId="0" fontId="33" fillId="3" borderId="0" xfId="0" applyFont="1" applyFill="1" applyBorder="1" applyAlignment="1" applyProtection="1">
      <protection locked="0"/>
    </xf>
    <xf numFmtId="0" fontId="20" fillId="3" borderId="0" xfId="0" applyFont="1" applyFill="1" applyBorder="1" applyAlignment="1" applyProtection="1">
      <alignment vertical="top"/>
      <protection locked="0"/>
    </xf>
    <xf numFmtId="0" fontId="22" fillId="0" borderId="2" xfId="0" applyFont="1" applyFill="1" applyBorder="1" applyAlignment="1">
      <alignment horizontal="left" vertical="center"/>
    </xf>
    <xf numFmtId="0" fontId="22" fillId="0" borderId="0" xfId="0" applyFont="1" applyFill="1" applyBorder="1" applyAlignment="1">
      <alignment horizontal="left" vertical="center"/>
    </xf>
    <xf numFmtId="0" fontId="8" fillId="0" borderId="22" xfId="0" applyFont="1" applyFill="1" applyBorder="1" applyAlignment="1">
      <alignment horizontal="left" vertical="center"/>
    </xf>
    <xf numFmtId="0" fontId="22" fillId="0" borderId="1" xfId="0" applyFont="1" applyFill="1" applyBorder="1" applyAlignment="1">
      <alignment horizontal="left" vertical="center"/>
    </xf>
    <xf numFmtId="0" fontId="8" fillId="0" borderId="3" xfId="0" applyFont="1" applyFill="1" applyBorder="1" applyAlignment="1">
      <alignment horizontal="left" vertical="center"/>
    </xf>
    <xf numFmtId="0" fontId="23" fillId="0" borderId="2" xfId="0" applyFont="1" applyFill="1" applyBorder="1" applyAlignment="1">
      <alignment horizontal="left" vertical="center"/>
    </xf>
    <xf numFmtId="0" fontId="0" fillId="0" borderId="0" xfId="0" applyAlignment="1">
      <alignment horizontal="left" vertical="center"/>
    </xf>
    <xf numFmtId="0" fontId="4" fillId="2" borderId="0" xfId="0" applyFont="1" applyFill="1" applyAlignment="1">
      <alignment horizontal="left" vertical="top" wrapText="1"/>
    </xf>
    <xf numFmtId="0" fontId="7" fillId="2" borderId="0" xfId="0" applyFont="1" applyFill="1" applyBorder="1"/>
    <xf numFmtId="0" fontId="22" fillId="2" borderId="0" xfId="0" applyFont="1" applyFill="1" applyBorder="1" applyAlignment="1">
      <alignment vertical="center" wrapText="1"/>
    </xf>
    <xf numFmtId="0" fontId="4" fillId="2" borderId="0" xfId="0" applyFont="1" applyFill="1" applyAlignment="1">
      <alignment vertical="top" wrapText="1"/>
    </xf>
    <xf numFmtId="0" fontId="20" fillId="3" borderId="0" xfId="0" applyFont="1" applyFill="1" applyBorder="1" applyAlignment="1" applyProtection="1">
      <alignment horizontal="left" vertical="center"/>
    </xf>
    <xf numFmtId="0" fontId="20" fillId="3" borderId="0" xfId="0" applyFont="1" applyFill="1" applyBorder="1" applyAlignment="1" applyProtection="1">
      <alignment vertical="center"/>
    </xf>
    <xf numFmtId="0" fontId="0" fillId="0" borderId="0" xfId="0" applyProtection="1"/>
    <xf numFmtId="0" fontId="0" fillId="2" borderId="0" xfId="0" applyFill="1" applyBorder="1" applyProtection="1"/>
    <xf numFmtId="0" fontId="0" fillId="2" borderId="0" xfId="0" applyFill="1" applyProtection="1"/>
    <xf numFmtId="0" fontId="3" fillId="2" borderId="0" xfId="0" applyFont="1" applyFill="1" applyAlignment="1" applyProtection="1">
      <alignment horizontal="left" wrapText="1"/>
    </xf>
    <xf numFmtId="0" fontId="0" fillId="2" borderId="0" xfId="0" applyFill="1" applyAlignment="1" applyProtection="1">
      <alignment horizontal="center"/>
    </xf>
    <xf numFmtId="0" fontId="0" fillId="2" borderId="0" xfId="0" applyFill="1" applyAlignment="1" applyProtection="1">
      <alignment horizontal="center" wrapText="1"/>
    </xf>
    <xf numFmtId="0" fontId="0" fillId="2" borderId="0" xfId="0" applyFill="1" applyAlignment="1" applyProtection="1"/>
    <xf numFmtId="0" fontId="22" fillId="2" borderId="0" xfId="0" applyFont="1" applyFill="1" applyBorder="1" applyAlignment="1" applyProtection="1">
      <alignment horizontal="left" vertical="center" wrapText="1"/>
    </xf>
    <xf numFmtId="0" fontId="0" fillId="2" borderId="41" xfId="0" applyFill="1" applyBorder="1" applyAlignment="1" applyProtection="1">
      <alignment horizontal="center"/>
    </xf>
    <xf numFmtId="0" fontId="0" fillId="2" borderId="42" xfId="0" applyFill="1" applyBorder="1" applyAlignment="1" applyProtection="1">
      <alignment horizontal="center"/>
    </xf>
    <xf numFmtId="0" fontId="4" fillId="2" borderId="0" xfId="0" applyFont="1" applyFill="1" applyAlignment="1" applyProtection="1">
      <alignment wrapText="1"/>
    </xf>
    <xf numFmtId="0" fontId="4" fillId="2" borderId="0" xfId="0" applyFont="1" applyFill="1" applyProtection="1"/>
    <xf numFmtId="20" fontId="30" fillId="2" borderId="0" xfId="0" applyNumberFormat="1" applyFont="1" applyFill="1" applyProtection="1"/>
    <xf numFmtId="0" fontId="4" fillId="2" borderId="0" xfId="0" applyFont="1" applyFill="1" applyAlignment="1" applyProtection="1">
      <alignment horizontal="left"/>
    </xf>
    <xf numFmtId="0" fontId="23" fillId="2" borderId="0" xfId="0" applyFont="1" applyFill="1" applyBorder="1" applyAlignment="1" applyProtection="1">
      <alignment horizontal="left" vertical="center" wrapText="1"/>
    </xf>
    <xf numFmtId="0" fontId="30" fillId="2" borderId="0" xfId="0" applyFont="1" applyFill="1" applyProtection="1"/>
    <xf numFmtId="0" fontId="23" fillId="2" borderId="0" xfId="0" applyFont="1" applyFill="1" applyBorder="1" applyAlignment="1" applyProtection="1">
      <alignment horizontal="center" vertical="center" wrapText="1"/>
    </xf>
    <xf numFmtId="0" fontId="0" fillId="2" borderId="5" xfId="0" applyFill="1" applyBorder="1" applyAlignment="1" applyProtection="1">
      <alignment horizontal="center"/>
      <protection locked="0"/>
    </xf>
    <xf numFmtId="0" fontId="0" fillId="2" borderId="36"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39" xfId="0" applyFill="1" applyBorder="1" applyAlignment="1" applyProtection="1">
      <alignment horizontal="center"/>
      <protection locked="0"/>
    </xf>
    <xf numFmtId="0" fontId="0" fillId="2" borderId="41" xfId="0" applyFill="1" applyBorder="1" applyAlignment="1" applyProtection="1">
      <alignment horizontal="center"/>
      <protection locked="0"/>
    </xf>
    <xf numFmtId="0" fontId="0" fillId="2" borderId="42" xfId="0" applyFill="1" applyBorder="1" applyAlignment="1" applyProtection="1">
      <alignment horizontal="center"/>
      <protection locked="0"/>
    </xf>
    <xf numFmtId="0" fontId="33" fillId="3" borderId="0" xfId="0" applyFont="1" applyFill="1" applyBorder="1" applyAlignment="1" applyProtection="1"/>
    <xf numFmtId="0" fontId="20" fillId="3" borderId="0" xfId="0" applyFont="1" applyFill="1" applyBorder="1" applyAlignment="1" applyProtection="1">
      <alignment vertical="top"/>
    </xf>
    <xf numFmtId="0" fontId="6" fillId="0" borderId="9" xfId="0" applyFont="1" applyFill="1" applyBorder="1" applyAlignment="1" applyProtection="1">
      <alignment horizontal="left" vertical="top" wrapText="1"/>
    </xf>
    <xf numFmtId="0" fontId="6" fillId="0" borderId="6" xfId="0" applyFont="1" applyFill="1" applyBorder="1" applyAlignment="1" applyProtection="1">
      <alignment horizontal="left" vertical="top" wrapText="1"/>
    </xf>
    <xf numFmtId="0" fontId="6" fillId="0" borderId="8" xfId="0" applyFont="1" applyFill="1" applyBorder="1" applyAlignment="1" applyProtection="1">
      <alignment horizontal="left" vertical="top" wrapText="1"/>
    </xf>
    <xf numFmtId="0" fontId="6" fillId="0" borderId="7" xfId="0" applyFont="1" applyFill="1" applyBorder="1" applyAlignment="1" applyProtection="1">
      <alignment horizontal="left" vertical="top" wrapText="1"/>
    </xf>
    <xf numFmtId="0" fontId="6" fillId="0" borderId="10"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5" fillId="0" borderId="8" xfId="0" applyFont="1" applyFill="1" applyBorder="1" applyAlignment="1" applyProtection="1">
      <alignment horizontal="left" vertical="top" wrapText="1"/>
    </xf>
    <xf numFmtId="0" fontId="5" fillId="0" borderId="7" xfId="0" applyFont="1" applyFill="1" applyBorder="1" applyAlignment="1" applyProtection="1">
      <alignment horizontal="left" vertical="top" wrapText="1"/>
    </xf>
    <xf numFmtId="0" fontId="5" fillId="0" borderId="10" xfId="0" applyFont="1" applyFill="1" applyBorder="1" applyAlignment="1" applyProtection="1">
      <alignment horizontal="left" vertical="top" wrapText="1"/>
    </xf>
    <xf numFmtId="0" fontId="17" fillId="0" borderId="0" xfId="0" applyFont="1" applyFill="1" applyBorder="1" applyAlignment="1" applyProtection="1">
      <alignment horizontal="center" vertical="top" wrapText="1"/>
    </xf>
    <xf numFmtId="0" fontId="17" fillId="0" borderId="0" xfId="0" applyFont="1" applyFill="1" applyBorder="1" applyAlignment="1" applyProtection="1">
      <alignment vertical="top" wrapText="1"/>
    </xf>
    <xf numFmtId="0" fontId="17" fillId="0" borderId="0" xfId="0" applyFont="1" applyFill="1" applyBorder="1" applyAlignment="1" applyProtection="1">
      <alignment horizontal="left" vertical="top" wrapText="1"/>
    </xf>
    <xf numFmtId="0" fontId="17" fillId="0" borderId="0" xfId="0" applyFont="1" applyFill="1" applyBorder="1" applyAlignment="1" applyProtection="1">
      <alignment vertical="center"/>
    </xf>
    <xf numFmtId="0" fontId="17" fillId="0" borderId="0" xfId="0" applyFont="1" applyFill="1" applyBorder="1" applyAlignment="1" applyProtection="1">
      <alignment vertical="center" wrapText="1"/>
    </xf>
    <xf numFmtId="0" fontId="43" fillId="0" borderId="19" xfId="0" applyFont="1" applyFill="1" applyBorder="1" applyAlignment="1" applyProtection="1">
      <alignment horizontal="center" vertical="center" wrapText="1"/>
    </xf>
    <xf numFmtId="0" fontId="43" fillId="0" borderId="20" xfId="0" applyFont="1" applyFill="1" applyBorder="1" applyAlignment="1" applyProtection="1">
      <alignment horizontal="center" vertical="center" wrapText="1"/>
    </xf>
    <xf numFmtId="0" fontId="43" fillId="0" borderId="20" xfId="0" applyFont="1" applyFill="1" applyBorder="1" applyAlignment="1" applyProtection="1">
      <alignment horizontal="left" vertical="center" wrapText="1"/>
    </xf>
    <xf numFmtId="0" fontId="43" fillId="0" borderId="21" xfId="0" applyFont="1" applyFill="1" applyBorder="1" applyAlignment="1" applyProtection="1">
      <alignment horizontal="center" vertical="center" wrapText="1"/>
    </xf>
    <xf numFmtId="0" fontId="40" fillId="0" borderId="0" xfId="0" applyFont="1" applyFill="1" applyBorder="1" applyAlignment="1" applyProtection="1">
      <alignment vertical="center"/>
      <protection locked="0"/>
    </xf>
    <xf numFmtId="0" fontId="40" fillId="0" borderId="0" xfId="0" applyFont="1" applyFill="1" applyBorder="1" applyAlignment="1" applyProtection="1">
      <alignment vertical="top"/>
      <protection locked="0"/>
    </xf>
    <xf numFmtId="0" fontId="0" fillId="0" borderId="0" xfId="0" applyFont="1"/>
    <xf numFmtId="0" fontId="9" fillId="2" borderId="40" xfId="0" applyFont="1" applyFill="1" applyBorder="1" applyAlignment="1" applyProtection="1">
      <alignment vertical="center" wrapText="1"/>
    </xf>
    <xf numFmtId="0" fontId="27" fillId="2" borderId="35" xfId="0" applyFont="1" applyFill="1" applyBorder="1" applyAlignment="1" applyProtection="1">
      <alignment vertical="center" wrapText="1"/>
    </xf>
    <xf numFmtId="0" fontId="27" fillId="2" borderId="37" xfId="0" applyFont="1" applyFill="1" applyBorder="1" applyAlignment="1" applyProtection="1">
      <alignment vertical="center" wrapText="1"/>
    </xf>
    <xf numFmtId="0" fontId="29" fillId="2" borderId="40" xfId="0" applyFont="1" applyFill="1" applyBorder="1" applyAlignment="1" applyProtection="1">
      <alignment vertical="center" wrapText="1"/>
    </xf>
    <xf numFmtId="0" fontId="28" fillId="2" borderId="35" xfId="0" applyFont="1" applyFill="1" applyBorder="1" applyAlignment="1" applyProtection="1">
      <alignment vertical="center" wrapText="1"/>
    </xf>
    <xf numFmtId="0" fontId="28" fillId="2" borderId="37" xfId="0" applyFont="1" applyFill="1" applyBorder="1" applyAlignment="1" applyProtection="1">
      <alignment vertical="center" wrapText="1"/>
    </xf>
    <xf numFmtId="0" fontId="0" fillId="0" borderId="0" xfId="0" applyFont="1" applyAlignment="1">
      <alignment horizontal="center"/>
    </xf>
    <xf numFmtId="0" fontId="0" fillId="0" borderId="0" xfId="0" applyAlignment="1">
      <alignment horizontal="left" wrapText="1"/>
    </xf>
    <xf numFmtId="0" fontId="20" fillId="3" borderId="0" xfId="0" applyFont="1" applyFill="1" applyBorder="1" applyAlignment="1" applyProtection="1">
      <alignment horizontal="center" vertical="top"/>
      <protection locked="0"/>
    </xf>
    <xf numFmtId="0" fontId="3" fillId="2" borderId="0" xfId="0" applyFont="1" applyFill="1" applyAlignment="1">
      <alignment horizontal="center" vertical="center" wrapText="1"/>
    </xf>
    <xf numFmtId="0" fontId="3" fillId="2" borderId="0" xfId="0" applyFont="1" applyFill="1" applyAlignment="1">
      <alignment horizontal="center"/>
    </xf>
    <xf numFmtId="0" fontId="0" fillId="2" borderId="0" xfId="0" applyFill="1" applyAlignment="1">
      <alignment horizontal="center" vertical="top" wrapText="1"/>
    </xf>
    <xf numFmtId="0" fontId="0" fillId="2" borderId="0" xfId="0" applyFill="1" applyBorder="1" applyAlignment="1">
      <alignment horizontal="center" vertical="top" wrapText="1"/>
    </xf>
    <xf numFmtId="0" fontId="22" fillId="2" borderId="31" xfId="0" applyFont="1" applyFill="1" applyBorder="1" applyAlignment="1">
      <alignment horizontal="center" vertical="top" wrapText="1"/>
    </xf>
    <xf numFmtId="0" fontId="22" fillId="2" borderId="32" xfId="0" applyFont="1" applyFill="1" applyBorder="1" applyAlignment="1">
      <alignment horizontal="center" vertical="top" wrapText="1"/>
    </xf>
    <xf numFmtId="0" fontId="0" fillId="0" borderId="0" xfId="0" applyAlignment="1">
      <alignment horizontal="center" vertical="top" wrapText="1"/>
    </xf>
    <xf numFmtId="0" fontId="46" fillId="2" borderId="23" xfId="0" applyFont="1" applyFill="1" applyBorder="1" applyAlignment="1">
      <alignment horizontal="center"/>
    </xf>
    <xf numFmtId="0" fontId="4" fillId="0" borderId="0" xfId="0" applyFont="1" applyAlignment="1">
      <alignment vertical="center"/>
    </xf>
    <xf numFmtId="0" fontId="4" fillId="5" borderId="0" xfId="0" applyNumberFormat="1" applyFont="1" applyFill="1" applyAlignment="1" applyProtection="1">
      <alignment horizontal="left"/>
    </xf>
    <xf numFmtId="0" fontId="3" fillId="2" borderId="0" xfId="0" applyFont="1" applyFill="1" applyAlignment="1">
      <alignment horizontal="center"/>
    </xf>
    <xf numFmtId="0" fontId="41" fillId="0" borderId="10" xfId="0" applyFont="1" applyFill="1" applyBorder="1" applyAlignment="1" applyProtection="1">
      <alignment vertical="top" wrapText="1"/>
    </xf>
    <xf numFmtId="0" fontId="41" fillId="0" borderId="6" xfId="0" applyFont="1" applyFill="1" applyBorder="1" applyAlignment="1" applyProtection="1">
      <alignment vertical="top" wrapText="1"/>
    </xf>
    <xf numFmtId="0" fontId="49" fillId="2" borderId="0" xfId="0" applyFont="1" applyFill="1" applyAlignment="1">
      <alignment horizontal="center"/>
    </xf>
    <xf numFmtId="0" fontId="27" fillId="2" borderId="59" xfId="0" applyFont="1" applyFill="1" applyBorder="1" applyAlignment="1">
      <alignment horizontal="center" vertical="top" wrapText="1"/>
    </xf>
    <xf numFmtId="0" fontId="4" fillId="5" borderId="0" xfId="0" applyNumberFormat="1" applyFont="1" applyFill="1" applyBorder="1" applyAlignment="1" applyProtection="1">
      <alignment horizontal="left"/>
    </xf>
    <xf numFmtId="0" fontId="46" fillId="2" borderId="63" xfId="0" applyFont="1" applyFill="1" applyBorder="1" applyAlignment="1">
      <alignment horizontal="center"/>
    </xf>
    <xf numFmtId="0" fontId="4" fillId="5" borderId="61" xfId="0" applyNumberFormat="1" applyFont="1" applyFill="1" applyBorder="1" applyAlignment="1" applyProtection="1">
      <alignment horizontal="left"/>
    </xf>
    <xf numFmtId="0" fontId="0" fillId="0" borderId="0" xfId="0" applyFill="1" applyAlignment="1">
      <alignment horizontal="center" vertical="center" wrapText="1"/>
    </xf>
    <xf numFmtId="0" fontId="0" fillId="0" borderId="0" xfId="0" applyFill="1" applyAlignment="1">
      <alignment horizontal="center" vertical="top" wrapText="1"/>
    </xf>
    <xf numFmtId="0" fontId="41" fillId="0" borderId="12" xfId="0" applyFont="1" applyFill="1" applyBorder="1" applyAlignment="1" applyProtection="1">
      <alignment vertical="top" wrapText="1"/>
    </xf>
    <xf numFmtId="0" fontId="41" fillId="0" borderId="9" xfId="0" applyFont="1" applyFill="1" applyBorder="1" applyAlignment="1" applyProtection="1">
      <alignment vertical="top" wrapText="1"/>
    </xf>
    <xf numFmtId="0" fontId="41" fillId="0" borderId="8" xfId="0" applyFont="1" applyFill="1" applyBorder="1" applyAlignment="1" applyProtection="1">
      <alignment vertical="top" wrapText="1"/>
    </xf>
    <xf numFmtId="0" fontId="41" fillId="0" borderId="7" xfId="0" applyFont="1" applyFill="1" applyBorder="1" applyAlignment="1" applyProtection="1">
      <alignment vertical="top" wrapText="1"/>
    </xf>
    <xf numFmtId="0" fontId="41" fillId="0" borderId="9" xfId="0" applyFont="1" applyFill="1" applyBorder="1" applyAlignment="1" applyProtection="1">
      <alignment vertical="center" wrapText="1"/>
    </xf>
    <xf numFmtId="0" fontId="41" fillId="0" borderId="6" xfId="0" applyFont="1" applyFill="1" applyBorder="1" applyAlignment="1" applyProtection="1">
      <alignment vertical="center" wrapText="1"/>
    </xf>
    <xf numFmtId="0" fontId="41" fillId="0" borderId="8" xfId="0" applyFont="1" applyFill="1" applyBorder="1" applyAlignment="1" applyProtection="1">
      <alignment vertical="center" wrapText="1"/>
    </xf>
    <xf numFmtId="0" fontId="41" fillId="0" borderId="7" xfId="0" applyFont="1" applyFill="1" applyBorder="1" applyAlignment="1" applyProtection="1">
      <alignment vertical="center" wrapText="1"/>
    </xf>
    <xf numFmtId="0" fontId="41" fillId="0" borderId="10" xfId="0" applyFont="1" applyFill="1" applyBorder="1" applyAlignment="1" applyProtection="1">
      <alignment vertical="center" wrapText="1"/>
    </xf>
    <xf numFmtId="0" fontId="33" fillId="3" borderId="0" xfId="0" applyFont="1" applyFill="1" applyBorder="1" applyAlignment="1" applyProtection="1">
      <alignment horizontal="center"/>
      <protection locked="0"/>
    </xf>
    <xf numFmtId="0" fontId="20" fillId="3" borderId="0" xfId="0" applyFont="1" applyFill="1" applyBorder="1" applyAlignment="1" applyProtection="1">
      <alignment horizontal="center" vertical="top"/>
      <protection locked="0"/>
    </xf>
    <xf numFmtId="0" fontId="39" fillId="2" borderId="0" xfId="0" applyFont="1" applyFill="1" applyAlignment="1">
      <alignment horizontal="left" vertical="top" wrapText="1"/>
    </xf>
    <xf numFmtId="0" fontId="1" fillId="2" borderId="0" xfId="1103" applyFill="1" applyAlignment="1">
      <alignment horizontal="center" wrapText="1"/>
    </xf>
    <xf numFmtId="0" fontId="39" fillId="2" borderId="0" xfId="0" applyFont="1" applyFill="1" applyAlignment="1">
      <alignment horizontal="left" wrapText="1"/>
    </xf>
    <xf numFmtId="0" fontId="39" fillId="2" borderId="0" xfId="0" applyFont="1" applyFill="1" applyAlignment="1">
      <alignment wrapText="1"/>
    </xf>
    <xf numFmtId="0" fontId="0" fillId="2" borderId="0" xfId="0" applyFill="1" applyAlignment="1">
      <alignment horizontal="center" wrapText="1"/>
    </xf>
    <xf numFmtId="0" fontId="34" fillId="2" borderId="0" xfId="0" applyFont="1" applyFill="1" applyAlignment="1">
      <alignment horizontal="left" vertical="top" wrapText="1"/>
    </xf>
    <xf numFmtId="0" fontId="7" fillId="2" borderId="0" xfId="0" applyFont="1" applyFill="1" applyAlignment="1" applyProtection="1">
      <alignment horizontal="left" wrapText="1"/>
    </xf>
    <xf numFmtId="0" fontId="34" fillId="2" borderId="0" xfId="0" applyFont="1" applyFill="1" applyAlignment="1" applyProtection="1">
      <alignment horizontal="left" vertical="top" wrapText="1"/>
    </xf>
    <xf numFmtId="0" fontId="33" fillId="3" borderId="0" xfId="0" applyFont="1" applyFill="1" applyBorder="1" applyAlignment="1" applyProtection="1">
      <alignment horizontal="center"/>
    </xf>
    <xf numFmtId="0" fontId="20" fillId="3" borderId="0" xfId="0" applyFont="1" applyFill="1" applyBorder="1" applyAlignment="1" applyProtection="1">
      <alignment horizontal="center" vertical="top"/>
    </xf>
    <xf numFmtId="0" fontId="4" fillId="2" borderId="0" xfId="0" applyFont="1" applyFill="1" applyAlignment="1" applyProtection="1">
      <alignment horizontal="left" vertical="top" wrapText="1"/>
    </xf>
    <xf numFmtId="0" fontId="37" fillId="0" borderId="11" xfId="0" applyFont="1" applyFill="1" applyBorder="1" applyAlignment="1" applyProtection="1">
      <alignment horizontal="center" vertical="center"/>
    </xf>
    <xf numFmtId="0" fontId="37" fillId="0" borderId="12"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37" fillId="0" borderId="13" xfId="0" applyFont="1" applyFill="1" applyBorder="1" applyAlignment="1" applyProtection="1">
      <alignment horizontal="center" vertical="center"/>
    </xf>
    <xf numFmtId="0" fontId="37" fillId="0" borderId="14" xfId="0" applyFont="1" applyFill="1" applyBorder="1" applyAlignment="1" applyProtection="1">
      <alignment horizontal="center" vertical="center"/>
    </xf>
    <xf numFmtId="0" fontId="37" fillId="0" borderId="11" xfId="0" applyFont="1" applyFill="1" applyBorder="1" applyAlignment="1" applyProtection="1">
      <alignment horizontal="center" vertical="center" wrapText="1"/>
    </xf>
    <xf numFmtId="0" fontId="37" fillId="0" borderId="12" xfId="0" applyFont="1" applyFill="1" applyBorder="1" applyAlignment="1" applyProtection="1">
      <alignment horizontal="center" vertical="center" wrapText="1"/>
    </xf>
    <xf numFmtId="0" fontId="37" fillId="0" borderId="14" xfId="0" applyFont="1" applyFill="1" applyBorder="1" applyAlignment="1" applyProtection="1">
      <alignment horizontal="center" vertical="center" wrapText="1"/>
    </xf>
    <xf numFmtId="0" fontId="31" fillId="0" borderId="16" xfId="0" applyFont="1" applyFill="1" applyBorder="1" applyAlignment="1" applyProtection="1">
      <alignment horizontal="center" vertical="top" wrapText="1"/>
    </xf>
    <xf numFmtId="0" fontId="31" fillId="0" borderId="17" xfId="0" applyFont="1" applyFill="1" applyBorder="1" applyAlignment="1" applyProtection="1">
      <alignment horizontal="center" vertical="top" wrapText="1"/>
    </xf>
    <xf numFmtId="0" fontId="31" fillId="0" borderId="18" xfId="0" applyFont="1" applyFill="1" applyBorder="1" applyAlignment="1" applyProtection="1">
      <alignment horizontal="center" vertical="top" wrapText="1"/>
    </xf>
    <xf numFmtId="0" fontId="32" fillId="0" borderId="45" xfId="0" applyFont="1" applyFill="1" applyBorder="1" applyAlignment="1" applyProtection="1">
      <alignment horizontal="center" vertical="top" wrapText="1"/>
    </xf>
    <xf numFmtId="0" fontId="32" fillId="0" borderId="46" xfId="0" applyFont="1" applyFill="1" applyBorder="1" applyAlignment="1" applyProtection="1">
      <alignment horizontal="center" vertical="top" wrapText="1"/>
    </xf>
    <xf numFmtId="0" fontId="32" fillId="0" borderId="47" xfId="0" applyFont="1" applyFill="1" applyBorder="1" applyAlignment="1" applyProtection="1">
      <alignment horizontal="center" vertical="top" wrapText="1"/>
    </xf>
    <xf numFmtId="0" fontId="41" fillId="0" borderId="11" xfId="1106" applyFont="1" applyFill="1" applyBorder="1" applyAlignment="1" applyProtection="1">
      <alignment vertical="top" wrapText="1"/>
    </xf>
    <xf numFmtId="0" fontId="41" fillId="0" borderId="12" xfId="1106" applyFont="1" applyFill="1" applyBorder="1" applyAlignment="1" applyProtection="1">
      <alignment vertical="top" wrapText="1"/>
    </xf>
    <xf numFmtId="0" fontId="41" fillId="0" borderId="15" xfId="1106" applyFont="1" applyFill="1" applyBorder="1" applyAlignment="1" applyProtection="1">
      <alignment vertical="top" wrapText="1"/>
    </xf>
    <xf numFmtId="0" fontId="41" fillId="0" borderId="13" xfId="1106" applyFont="1" applyFill="1" applyBorder="1" applyAlignment="1" applyProtection="1">
      <alignment vertical="top" wrapText="1"/>
    </xf>
    <xf numFmtId="0" fontId="41" fillId="0" borderId="14" xfId="1106" applyFont="1" applyFill="1" applyBorder="1" applyAlignment="1" applyProtection="1">
      <alignment vertical="top" wrapText="1"/>
    </xf>
    <xf numFmtId="0" fontId="41" fillId="0" borderId="11" xfId="1106" applyFont="1" applyFill="1" applyBorder="1" applyAlignment="1" applyProtection="1">
      <alignment horizontal="left" vertical="top" wrapText="1"/>
    </xf>
    <xf numFmtId="0" fontId="41" fillId="0" borderId="12" xfId="1106" applyFont="1" applyFill="1" applyBorder="1" applyAlignment="1" applyProtection="1">
      <alignment horizontal="left" vertical="top" wrapText="1"/>
    </xf>
    <xf numFmtId="0" fontId="41" fillId="0" borderId="14" xfId="1106" applyFont="1" applyFill="1" applyBorder="1" applyAlignment="1" applyProtection="1">
      <alignment horizontal="left" vertical="top" wrapText="1"/>
    </xf>
    <xf numFmtId="0" fontId="50" fillId="3" borderId="0" xfId="0" applyFont="1" applyFill="1" applyBorder="1" applyAlignment="1" applyProtection="1">
      <alignment horizontal="center" vertical="center" wrapText="1"/>
    </xf>
    <xf numFmtId="0" fontId="50" fillId="3" borderId="4" xfId="0" applyFont="1" applyFill="1" applyBorder="1" applyAlignment="1" applyProtection="1">
      <alignment horizontal="center" vertical="center" wrapText="1"/>
    </xf>
    <xf numFmtId="0" fontId="37" fillId="0" borderId="15" xfId="0" applyFont="1" applyFill="1" applyBorder="1" applyAlignment="1" applyProtection="1">
      <alignment horizontal="center" vertical="center" wrapText="1"/>
    </xf>
    <xf numFmtId="0" fontId="37" fillId="0" borderId="13" xfId="0" applyFont="1" applyFill="1" applyBorder="1" applyAlignment="1" applyProtection="1">
      <alignment horizontal="center" vertical="center" wrapText="1"/>
    </xf>
    <xf numFmtId="0" fontId="41" fillId="0" borderId="13" xfId="1106" applyFont="1" applyFill="1" applyBorder="1" applyAlignment="1" applyProtection="1">
      <alignment horizontal="left" vertical="top" wrapText="1"/>
    </xf>
    <xf numFmtId="0" fontId="41" fillId="0" borderId="15" xfId="1106" applyFont="1" applyFill="1" applyBorder="1" applyAlignment="1" applyProtection="1">
      <alignment horizontal="left" vertical="top" wrapText="1"/>
    </xf>
    <xf numFmtId="0" fontId="13" fillId="0" borderId="50" xfId="0" applyFont="1" applyFill="1" applyBorder="1" applyAlignment="1" applyProtection="1">
      <alignment horizontal="center" vertical="top" wrapText="1"/>
    </xf>
    <xf numFmtId="0" fontId="13" fillId="0" borderId="43" xfId="0" applyFont="1" applyFill="1" applyBorder="1" applyAlignment="1" applyProtection="1">
      <alignment horizontal="center" vertical="top" wrapText="1"/>
    </xf>
    <xf numFmtId="0" fontId="13" fillId="0" borderId="51" xfId="0" applyFont="1" applyFill="1" applyBorder="1" applyAlignment="1" applyProtection="1">
      <alignment horizontal="center" vertical="top" wrapText="1"/>
    </xf>
    <xf numFmtId="0" fontId="10" fillId="0" borderId="13" xfId="0" applyFont="1" applyFill="1" applyBorder="1" applyAlignment="1" applyProtection="1">
      <alignment horizontal="center" vertical="top" wrapText="1"/>
    </xf>
    <xf numFmtId="0" fontId="10" fillId="0" borderId="12" xfId="0" applyFont="1" applyFill="1" applyBorder="1" applyAlignment="1" applyProtection="1">
      <alignment horizontal="center" vertical="top" wrapText="1"/>
    </xf>
    <xf numFmtId="0" fontId="10" fillId="0" borderId="14" xfId="0" applyFont="1" applyFill="1" applyBorder="1" applyAlignment="1" applyProtection="1">
      <alignment horizontal="center" vertical="top" wrapText="1"/>
    </xf>
    <xf numFmtId="0" fontId="12" fillId="0" borderId="11" xfId="0" applyFont="1" applyFill="1" applyBorder="1" applyAlignment="1" applyProtection="1">
      <alignment horizontal="center" vertical="top" wrapText="1"/>
    </xf>
    <xf numFmtId="0" fontId="12" fillId="0" borderId="12" xfId="0" applyFont="1" applyFill="1" applyBorder="1" applyAlignment="1" applyProtection="1">
      <alignment horizontal="center" vertical="top" wrapText="1"/>
    </xf>
    <xf numFmtId="0" fontId="12" fillId="0" borderId="15" xfId="0" applyFont="1" applyFill="1" applyBorder="1" applyAlignment="1" applyProtection="1">
      <alignment horizontal="center" vertical="top" wrapText="1"/>
    </xf>
    <xf numFmtId="0" fontId="10" fillId="0" borderId="48" xfId="0" applyFont="1" applyFill="1" applyBorder="1" applyAlignment="1" applyProtection="1">
      <alignment horizontal="center" vertical="top" wrapText="1"/>
    </xf>
    <xf numFmtId="0" fontId="10" fillId="0" borderId="43" xfId="0" applyFont="1" applyFill="1" applyBorder="1" applyAlignment="1" applyProtection="1">
      <alignment horizontal="center" vertical="top" wrapText="1"/>
    </xf>
    <xf numFmtId="0" fontId="10" fillId="0" borderId="49" xfId="0" applyFont="1" applyFill="1" applyBorder="1" applyAlignment="1" applyProtection="1">
      <alignment horizontal="center" vertical="top" wrapText="1"/>
    </xf>
    <xf numFmtId="0" fontId="12" fillId="0" borderId="13" xfId="0" applyFont="1" applyFill="1" applyBorder="1" applyAlignment="1" applyProtection="1">
      <alignment horizontal="center" vertical="top" wrapText="1"/>
    </xf>
    <xf numFmtId="0" fontId="12" fillId="0" borderId="14" xfId="0" applyFont="1" applyFill="1" applyBorder="1" applyAlignment="1" applyProtection="1">
      <alignment horizontal="center" vertical="top" wrapText="1"/>
    </xf>
    <xf numFmtId="0" fontId="10" fillId="0" borderId="11" xfId="0" applyFont="1" applyFill="1" applyBorder="1" applyAlignment="1" applyProtection="1">
      <alignment horizontal="center" vertical="top" wrapText="1"/>
    </xf>
    <xf numFmtId="0" fontId="10" fillId="0" borderId="15" xfId="0" applyFont="1" applyFill="1" applyBorder="1" applyAlignment="1" applyProtection="1">
      <alignment horizontal="center" vertical="top" wrapText="1"/>
    </xf>
    <xf numFmtId="0" fontId="12" fillId="0" borderId="11" xfId="0" applyFont="1" applyFill="1" applyBorder="1" applyAlignment="1" applyProtection="1">
      <alignment vertical="top" wrapText="1"/>
    </xf>
    <xf numFmtId="0" fontId="12" fillId="0" borderId="12" xfId="0" applyFont="1" applyFill="1" applyBorder="1" applyAlignment="1" applyProtection="1">
      <alignment vertical="top" wrapText="1"/>
    </xf>
    <xf numFmtId="0" fontId="12" fillId="0" borderId="15" xfId="0" applyFont="1" applyFill="1" applyBorder="1" applyAlignment="1" applyProtection="1">
      <alignment vertical="top" wrapText="1"/>
    </xf>
    <xf numFmtId="0" fontId="13" fillId="0" borderId="48" xfId="0" applyFont="1" applyFill="1" applyBorder="1" applyAlignment="1" applyProtection="1">
      <alignment horizontal="center" vertical="top" wrapText="1"/>
    </xf>
    <xf numFmtId="0" fontId="6" fillId="0" borderId="13"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38" fillId="0" borderId="13" xfId="0" applyFont="1" applyFill="1" applyBorder="1" applyAlignment="1" applyProtection="1">
      <alignment horizontal="center" vertical="center"/>
    </xf>
    <xf numFmtId="0" fontId="38" fillId="0" borderId="12" xfId="0" applyFont="1" applyFill="1" applyBorder="1" applyAlignment="1" applyProtection="1">
      <alignment horizontal="center" vertical="center"/>
    </xf>
    <xf numFmtId="0" fontId="38" fillId="0" borderId="14" xfId="0" applyFont="1" applyFill="1" applyBorder="1" applyAlignment="1" applyProtection="1">
      <alignment horizontal="center" vertical="center"/>
    </xf>
    <xf numFmtId="0" fontId="38" fillId="0" borderId="11" xfId="0" applyFont="1" applyFill="1" applyBorder="1" applyAlignment="1" applyProtection="1">
      <alignment horizontal="center" vertical="center"/>
    </xf>
    <xf numFmtId="0" fontId="6" fillId="0" borderId="15" xfId="0" applyFont="1" applyFill="1" applyBorder="1" applyAlignment="1" applyProtection="1">
      <alignment horizontal="center" vertical="center" wrapText="1"/>
    </xf>
    <xf numFmtId="0" fontId="10" fillId="0" borderId="51" xfId="0" applyFont="1" applyFill="1" applyBorder="1" applyAlignment="1" applyProtection="1">
      <alignment horizontal="center" vertical="top" wrapText="1"/>
    </xf>
    <xf numFmtId="0" fontId="6" fillId="0" borderId="52" xfId="0" applyFont="1" applyFill="1" applyBorder="1" applyAlignment="1" applyProtection="1">
      <alignment horizontal="center" vertical="center" wrapText="1"/>
    </xf>
    <xf numFmtId="0" fontId="6" fillId="0" borderId="44" xfId="0" applyFont="1" applyFill="1" applyBorder="1" applyAlignment="1" applyProtection="1">
      <alignment horizontal="center" vertical="center" wrapText="1"/>
    </xf>
    <xf numFmtId="0" fontId="6" fillId="0" borderId="53" xfId="0" applyFont="1" applyFill="1" applyBorder="1" applyAlignment="1" applyProtection="1">
      <alignment horizontal="center" vertical="center" wrapText="1"/>
    </xf>
    <xf numFmtId="0" fontId="6" fillId="0" borderId="54" xfId="0" applyFont="1" applyFill="1" applyBorder="1" applyAlignment="1" applyProtection="1">
      <alignment horizontal="center" vertical="center" wrapText="1"/>
    </xf>
    <xf numFmtId="0" fontId="6" fillId="0" borderId="55"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15" fillId="0" borderId="48" xfId="0" applyFont="1" applyFill="1" applyBorder="1" applyAlignment="1" applyProtection="1">
      <alignment horizontal="center" vertical="top" wrapText="1"/>
    </xf>
    <xf numFmtId="0" fontId="15" fillId="0" borderId="43" xfId="0" applyFont="1" applyFill="1" applyBorder="1" applyAlignment="1" applyProtection="1">
      <alignment horizontal="center" vertical="top" wrapText="1"/>
    </xf>
    <xf numFmtId="0" fontId="15" fillId="0" borderId="49" xfId="0" applyFont="1" applyFill="1" applyBorder="1" applyAlignment="1" applyProtection="1">
      <alignment horizontal="center" vertical="top" wrapText="1"/>
    </xf>
    <xf numFmtId="0" fontId="15" fillId="0" borderId="13" xfId="0" applyFont="1" applyFill="1" applyBorder="1" applyAlignment="1" applyProtection="1">
      <alignment horizontal="center" vertical="top" wrapText="1"/>
    </xf>
    <xf numFmtId="0" fontId="15" fillId="0" borderId="12" xfId="0" applyFont="1" applyFill="1" applyBorder="1" applyAlignment="1" applyProtection="1">
      <alignment horizontal="center" vertical="top" wrapText="1"/>
    </xf>
    <xf numFmtId="0" fontId="15" fillId="0" borderId="14" xfId="0" applyFont="1" applyFill="1" applyBorder="1" applyAlignment="1" applyProtection="1">
      <alignment horizontal="center" vertical="top" wrapText="1"/>
    </xf>
    <xf numFmtId="0" fontId="14" fillId="0" borderId="50" xfId="0" applyFont="1" applyFill="1" applyBorder="1" applyAlignment="1" applyProtection="1">
      <alignment horizontal="center" vertical="top" wrapText="1"/>
    </xf>
    <xf numFmtId="0" fontId="14" fillId="0" borderId="43" xfId="0" applyFont="1" applyFill="1" applyBorder="1" applyAlignment="1" applyProtection="1">
      <alignment horizontal="center" vertical="top" wrapText="1"/>
    </xf>
    <xf numFmtId="0" fontId="14" fillId="0" borderId="49" xfId="0" applyFont="1" applyFill="1" applyBorder="1" applyAlignment="1" applyProtection="1">
      <alignment horizontal="center" vertical="top" wrapText="1"/>
    </xf>
    <xf numFmtId="0" fontId="15" fillId="0" borderId="11" xfId="0" applyFont="1" applyFill="1" applyBorder="1" applyAlignment="1" applyProtection="1">
      <alignment horizontal="center" vertical="top" wrapText="1"/>
    </xf>
    <xf numFmtId="0" fontId="14" fillId="0" borderId="51" xfId="0" applyFont="1" applyFill="1" applyBorder="1" applyAlignment="1" applyProtection="1">
      <alignment horizontal="center" vertical="top" wrapText="1"/>
    </xf>
    <xf numFmtId="0" fontId="15" fillId="0" borderId="15" xfId="0" applyFont="1" applyFill="1" applyBorder="1" applyAlignment="1" applyProtection="1">
      <alignment horizontal="center" vertical="top" wrapText="1"/>
    </xf>
    <xf numFmtId="0" fontId="15" fillId="0" borderId="51" xfId="0" applyFont="1" applyFill="1" applyBorder="1" applyAlignment="1" applyProtection="1">
      <alignment horizontal="center" vertical="top" wrapText="1"/>
    </xf>
    <xf numFmtId="0" fontId="42" fillId="0" borderId="13" xfId="0" applyFont="1" applyFill="1" applyBorder="1" applyAlignment="1" applyProtection="1">
      <alignment horizontal="center" vertical="top" wrapText="1"/>
    </xf>
    <xf numFmtId="0" fontId="42" fillId="0" borderId="12" xfId="0" applyFont="1" applyFill="1" applyBorder="1" applyAlignment="1" applyProtection="1">
      <alignment horizontal="center" vertical="top" wrapText="1"/>
    </xf>
    <xf numFmtId="0" fontId="42" fillId="0" borderId="15" xfId="0" applyFont="1" applyFill="1" applyBorder="1" applyAlignment="1" applyProtection="1">
      <alignment horizontal="center" vertical="top" wrapText="1"/>
    </xf>
    <xf numFmtId="0" fontId="44" fillId="0" borderId="48" xfId="0" applyFont="1" applyFill="1" applyBorder="1" applyAlignment="1" applyProtection="1">
      <alignment horizontal="center" vertical="top" wrapText="1"/>
    </xf>
    <xf numFmtId="0" fontId="44" fillId="0" borderId="43" xfId="0" applyFont="1" applyFill="1" applyBorder="1" applyAlignment="1" applyProtection="1">
      <alignment horizontal="center" vertical="top" wrapText="1"/>
    </xf>
    <xf numFmtId="0" fontId="44" fillId="0" borderId="49" xfId="0" applyFont="1" applyFill="1" applyBorder="1" applyAlignment="1" applyProtection="1">
      <alignment horizontal="center" vertical="top" wrapText="1"/>
    </xf>
    <xf numFmtId="0" fontId="42" fillId="0" borderId="14" xfId="0" applyFont="1" applyFill="1" applyBorder="1" applyAlignment="1" applyProtection="1">
      <alignment horizontal="center" vertical="top" wrapText="1"/>
    </xf>
    <xf numFmtId="0" fontId="5" fillId="0" borderId="13"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0" fontId="5" fillId="0" borderId="52" xfId="0" applyFont="1" applyFill="1" applyBorder="1" applyAlignment="1" applyProtection="1">
      <alignment horizontal="center" vertical="center" wrapText="1"/>
    </xf>
    <xf numFmtId="0" fontId="5" fillId="0" borderId="44" xfId="0" applyFont="1" applyFill="1" applyBorder="1" applyAlignment="1" applyProtection="1">
      <alignment horizontal="center" vertical="center" wrapText="1"/>
    </xf>
    <xf numFmtId="0" fontId="5" fillId="0" borderId="55"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top" wrapText="1"/>
    </xf>
    <xf numFmtId="0" fontId="5" fillId="0" borderId="11"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5" fillId="0" borderId="54" xfId="0" applyFont="1" applyFill="1" applyBorder="1" applyAlignment="1" applyProtection="1">
      <alignment horizontal="center" vertical="center" wrapText="1"/>
    </xf>
    <xf numFmtId="0" fontId="5" fillId="0" borderId="53" xfId="0" applyFont="1" applyFill="1" applyBorder="1" applyAlignment="1" applyProtection="1">
      <alignment horizontal="center" vertical="center" wrapText="1"/>
    </xf>
    <xf numFmtId="0" fontId="14" fillId="0" borderId="48" xfId="0" applyFont="1" applyFill="1" applyBorder="1" applyAlignment="1" applyProtection="1">
      <alignment horizontal="center" vertical="top" wrapText="1"/>
    </xf>
    <xf numFmtId="0" fontId="38" fillId="0" borderId="15" xfId="0" applyFont="1" applyFill="1" applyBorder="1" applyAlignment="1" applyProtection="1">
      <alignment horizontal="center" vertical="center"/>
    </xf>
    <xf numFmtId="0" fontId="45" fillId="2" borderId="56" xfId="0" applyFont="1" applyFill="1" applyBorder="1" applyAlignment="1">
      <alignment horizontal="center" vertical="top" wrapText="1"/>
    </xf>
    <xf numFmtId="0" fontId="45" fillId="2" borderId="58" xfId="0" applyFont="1" applyFill="1" applyBorder="1" applyAlignment="1">
      <alignment horizontal="center" vertical="top" wrapText="1"/>
    </xf>
    <xf numFmtId="0" fontId="45" fillId="2" borderId="57" xfId="0" applyFont="1" applyFill="1" applyBorder="1" applyAlignment="1">
      <alignment horizontal="center" vertical="top" wrapText="1"/>
    </xf>
    <xf numFmtId="0" fontId="46" fillId="2" borderId="25" xfId="0" applyFont="1" applyFill="1" applyBorder="1" applyAlignment="1">
      <alignment horizontal="center" vertical="top" wrapText="1"/>
    </xf>
    <xf numFmtId="0" fontId="46" fillId="2" borderId="0" xfId="0" applyFont="1" applyFill="1" applyBorder="1" applyAlignment="1">
      <alignment horizontal="center" vertical="top" wrapText="1"/>
    </xf>
    <xf numFmtId="0" fontId="46" fillId="2" borderId="28" xfId="0" applyFont="1" applyFill="1" applyBorder="1" applyAlignment="1">
      <alignment horizontal="center" vertical="top" wrapText="1"/>
    </xf>
    <xf numFmtId="0" fontId="46" fillId="2" borderId="26" xfId="0" applyFont="1" applyFill="1" applyBorder="1" applyAlignment="1">
      <alignment horizontal="center" vertical="top" wrapText="1"/>
    </xf>
    <xf numFmtId="0" fontId="46" fillId="2" borderId="34" xfId="0" applyFont="1" applyFill="1" applyBorder="1" applyAlignment="1">
      <alignment horizontal="center" vertical="top" wrapText="1"/>
    </xf>
    <xf numFmtId="0" fontId="46" fillId="2" borderId="29" xfId="0" applyFont="1" applyFill="1" applyBorder="1" applyAlignment="1">
      <alignment horizontal="center" vertical="top" wrapText="1"/>
    </xf>
    <xf numFmtId="0" fontId="45" fillId="2" borderId="60" xfId="0" applyFont="1" applyFill="1" applyBorder="1" applyAlignment="1">
      <alignment horizontal="center" vertical="top" wrapText="1"/>
    </xf>
    <xf numFmtId="0" fontId="46" fillId="2" borderId="61" xfId="0" applyFont="1" applyFill="1" applyBorder="1" applyAlignment="1">
      <alignment horizontal="center" vertical="top" wrapText="1"/>
    </xf>
    <xf numFmtId="0" fontId="46" fillId="2" borderId="62" xfId="0" applyFont="1" applyFill="1" applyBorder="1" applyAlignment="1">
      <alignment horizontal="center" vertical="top" wrapText="1"/>
    </xf>
    <xf numFmtId="0" fontId="22" fillId="2" borderId="26" xfId="0" applyFont="1" applyFill="1" applyBorder="1" applyAlignment="1">
      <alignment horizontal="center" vertical="top" wrapText="1"/>
    </xf>
    <xf numFmtId="0" fontId="22" fillId="2" borderId="29" xfId="0" applyFont="1" applyFill="1" applyBorder="1" applyAlignment="1">
      <alignment horizontal="center" vertical="top" wrapText="1"/>
    </xf>
    <xf numFmtId="0" fontId="22" fillId="2" borderId="25" xfId="0" applyFont="1" applyFill="1" applyBorder="1" applyAlignment="1">
      <alignment horizontal="center" vertical="top" wrapText="1"/>
    </xf>
    <xf numFmtId="0" fontId="22" fillId="2" borderId="28" xfId="0" applyFont="1" applyFill="1" applyBorder="1" applyAlignment="1">
      <alignment horizontal="center" vertical="top" wrapText="1"/>
    </xf>
    <xf numFmtId="0" fontId="27" fillId="2" borderId="56" xfId="0" applyFont="1" applyFill="1" applyBorder="1" applyAlignment="1">
      <alignment horizontal="center" vertical="top" wrapText="1"/>
    </xf>
    <xf numFmtId="0" fontId="27" fillId="2" borderId="57" xfId="0" applyFont="1" applyFill="1" applyBorder="1" applyAlignment="1">
      <alignment horizontal="center" vertical="top" wrapText="1"/>
    </xf>
    <xf numFmtId="0" fontId="22" fillId="2" borderId="34" xfId="0" applyFont="1" applyFill="1" applyBorder="1" applyAlignment="1">
      <alignment horizontal="center" vertical="top" wrapText="1"/>
    </xf>
    <xf numFmtId="0" fontId="27" fillId="2" borderId="58" xfId="0" applyFont="1" applyFill="1" applyBorder="1" applyAlignment="1">
      <alignment horizontal="center" vertical="top" wrapText="1"/>
    </xf>
    <xf numFmtId="0" fontId="22" fillId="2" borderId="0"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0" xfId="0" applyFont="1" applyFill="1" applyAlignment="1">
      <alignment horizontal="center"/>
    </xf>
    <xf numFmtId="0" fontId="3" fillId="2" borderId="0" xfId="0" applyFont="1" applyFill="1" applyAlignment="1">
      <alignment horizontal="center" vertical="center" wrapText="1"/>
    </xf>
    <xf numFmtId="0" fontId="28" fillId="2" borderId="24" xfId="0" applyFont="1" applyFill="1" applyBorder="1" applyAlignment="1">
      <alignment horizontal="center" vertical="top" wrapText="1"/>
    </xf>
    <xf numFmtId="0" fontId="28" fillId="2" borderId="33" xfId="0" applyFont="1" applyFill="1" applyBorder="1" applyAlignment="1">
      <alignment horizontal="center" vertical="top" wrapText="1"/>
    </xf>
    <xf numFmtId="0" fontId="28" fillId="2" borderId="27" xfId="0" applyFont="1" applyFill="1" applyBorder="1" applyAlignment="1">
      <alignment horizontal="center" vertical="top" wrapText="1"/>
    </xf>
    <xf numFmtId="0" fontId="27" fillId="2" borderId="24" xfId="0" applyFont="1" applyFill="1" applyBorder="1" applyAlignment="1">
      <alignment horizontal="center" vertical="top" wrapText="1"/>
    </xf>
    <xf numFmtId="0" fontId="27" fillId="2" borderId="27" xfId="0" applyFont="1" applyFill="1" applyBorder="1" applyAlignment="1">
      <alignment horizontal="center" vertical="top" wrapText="1"/>
    </xf>
    <xf numFmtId="0" fontId="27" fillId="2" borderId="33" xfId="0" applyFont="1" applyFill="1" applyBorder="1" applyAlignment="1">
      <alignment horizontal="center" vertical="top" wrapText="1"/>
    </xf>
  </cellXfs>
  <cellStyles count="110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4" builtinId="9" hidden="1"/>
    <cellStyle name="Followed Hyperlink" xfId="110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cellStyle name="Normal" xfId="0" builtinId="0"/>
    <cellStyle name="Standard 2" xfId="1106"/>
  </cellStyles>
  <dxfs count="53">
    <dxf>
      <font>
        <color rgb="FF9C0006"/>
      </font>
      <fill>
        <patternFill>
          <bgColor rgb="FFFFC7CE"/>
        </patternFill>
      </fill>
    </dxf>
    <dxf>
      <font>
        <b/>
        <i val="0"/>
        <color rgb="FF006100"/>
      </font>
      <fill>
        <patternFill>
          <bgColor rgb="FFC6EFCE"/>
        </patternFill>
      </fill>
    </dxf>
    <dxf>
      <font>
        <color rgb="FF9C6500"/>
      </font>
      <fill>
        <patternFill>
          <bgColor rgb="FFFFEB9C"/>
        </patternFill>
      </fill>
    </dxf>
    <dxf>
      <font>
        <color theme="3" tint="0.59999389629810485"/>
      </font>
      <fill>
        <patternFill patternType="solid">
          <fgColor indexed="64"/>
          <bgColor theme="4" tint="0.79998168889431442"/>
        </patternFill>
      </fill>
    </dxf>
    <dxf>
      <font>
        <color theme="3" tint="0.39997558519241921"/>
      </font>
      <fill>
        <patternFill patternType="solid">
          <fgColor indexed="64"/>
          <bgColor theme="4" tint="0.79998168889431442"/>
        </patternFill>
      </fill>
    </dxf>
    <dxf>
      <font>
        <color theme="3" tint="0.39997558519241921"/>
      </font>
      <fill>
        <patternFill patternType="solid">
          <fgColor indexed="64"/>
          <bgColor theme="4" tint="0.79998168889431442"/>
        </patternFill>
      </fill>
    </dxf>
    <dxf>
      <font>
        <color theme="6" tint="0.59999389629810485"/>
      </font>
      <fill>
        <patternFill patternType="none">
          <fgColor indexed="64"/>
          <bgColor auto="1"/>
        </patternFill>
      </fill>
    </dxf>
    <dxf>
      <font>
        <color theme="9" tint="-0.499984740745262"/>
      </font>
      <fill>
        <patternFill>
          <bgColor rgb="FFFBF3B5"/>
        </patternFill>
      </fill>
    </dxf>
    <dxf>
      <font>
        <b/>
        <i val="0"/>
        <color rgb="FF007434"/>
      </font>
      <fill>
        <patternFill patternType="solid">
          <bgColor rgb="FF8FFFA4"/>
        </patternFill>
      </fill>
    </dxf>
    <dxf>
      <font>
        <color theme="4" tint="-0.24994659260841701"/>
      </font>
      <fill>
        <patternFill>
          <bgColor theme="8" tint="0.59996337778862885"/>
        </patternFill>
      </fill>
    </dxf>
    <dxf>
      <font>
        <color rgb="FFC00000"/>
      </font>
      <fill>
        <patternFill>
          <bgColor rgb="FFFF9797"/>
        </patternFill>
      </fill>
    </dxf>
    <dxf>
      <font>
        <color theme="5" tint="0.59996337778862885"/>
      </font>
      <fill>
        <patternFill>
          <bgColor theme="8" tint="0.79998168889431442"/>
        </patternFill>
      </fill>
    </dxf>
    <dxf>
      <font>
        <color theme="0"/>
      </font>
      <fill>
        <patternFill>
          <bgColor rgb="FF00B050"/>
        </patternFill>
      </fill>
    </dxf>
    <dxf>
      <font>
        <color theme="0"/>
      </font>
      <fill>
        <patternFill>
          <bgColor rgb="FFFF0000"/>
        </patternFill>
      </fill>
    </dxf>
    <dxf>
      <font>
        <color theme="0" tint="-0.24994659260841701"/>
      </font>
    </dxf>
    <dxf>
      <font>
        <color theme="9" tint="-0.24994659260841701"/>
      </font>
      <fill>
        <patternFill patternType="none">
          <bgColor auto="1"/>
        </patternFill>
      </fill>
      <border>
        <left/>
        <right/>
        <top/>
        <bottom/>
      </border>
    </dxf>
    <dxf>
      <font>
        <color theme="0" tint="-0.24994659260841701"/>
      </font>
    </dxf>
    <dxf>
      <font>
        <color theme="6" tint="0.59999389629810485"/>
      </font>
      <fill>
        <patternFill patternType="none">
          <fgColor indexed="64"/>
          <bgColor auto="1"/>
        </patternFill>
      </fill>
    </dxf>
    <dxf>
      <font>
        <color theme="0" tint="-0.14996795556505021"/>
      </font>
    </dxf>
    <dxf>
      <font>
        <color theme="0" tint="-0.14996795556505021"/>
      </font>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rgb="FF9C0006"/>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249977111117893"/>
      </font>
      <fill>
        <patternFill patternType="none">
          <fgColor indexed="64"/>
          <bgColor auto="1"/>
        </patternFill>
      </fill>
    </dxf>
  </dxfs>
  <tableStyles count="0" defaultTableStyle="TableStyleMedium9" defaultPivotStyle="PivotStyleMedium4"/>
  <colors>
    <mruColors>
      <color rgb="FFFF9797"/>
      <color rgb="FFFBF3B5"/>
      <color rgb="FF007434"/>
      <color rgb="FF8FFF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215900</xdr:rowOff>
    </xdr:from>
    <xdr:to>
      <xdr:col>2</xdr:col>
      <xdr:colOff>1549400</xdr:colOff>
      <xdr:row>1</xdr:row>
      <xdr:rowOff>508000</xdr:rowOff>
    </xdr:to>
    <xdr:pic>
      <xdr:nvPicPr>
        <xdr:cNvPr id="2" name="Picture 1" descr="clip_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215900"/>
          <a:ext cx="3327400" cy="8890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7</xdr:col>
      <xdr:colOff>787400</xdr:colOff>
      <xdr:row>14</xdr:row>
      <xdr:rowOff>76200</xdr:rowOff>
    </xdr:from>
    <xdr:to>
      <xdr:col>9</xdr:col>
      <xdr:colOff>254000</xdr:colOff>
      <xdr:row>16</xdr:row>
      <xdr:rowOff>63500</xdr:rowOff>
    </xdr:to>
    <xdr:pic>
      <xdr:nvPicPr>
        <xdr:cNvPr id="3" name="Picture 2"/>
        <xdr:cNvPicPr>
          <a:picLocks noChangeAspect="1"/>
        </xdr:cNvPicPr>
      </xdr:nvPicPr>
      <xdr:blipFill>
        <a:blip xmlns:r="http://schemas.openxmlformats.org/officeDocument/2006/relationships" r:embed="rId2"/>
        <a:stretch>
          <a:fillRect/>
        </a:stretch>
      </xdr:blipFill>
      <xdr:spPr>
        <a:xfrm>
          <a:off x="10375900" y="6883400"/>
          <a:ext cx="1117600" cy="393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215900</xdr:rowOff>
    </xdr:from>
    <xdr:to>
      <xdr:col>1</xdr:col>
      <xdr:colOff>3044825</xdr:colOff>
      <xdr:row>1</xdr:row>
      <xdr:rowOff>508000</xdr:rowOff>
    </xdr:to>
    <xdr:pic>
      <xdr:nvPicPr>
        <xdr:cNvPr id="6" name="Picture 5" descr="clip_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215900"/>
          <a:ext cx="3327400" cy="8890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127001</xdr:colOff>
      <xdr:row>0</xdr:row>
      <xdr:rowOff>220132</xdr:rowOff>
    </xdr:from>
    <xdr:to>
      <xdr:col>2</xdr:col>
      <xdr:colOff>969434</xdr:colOff>
      <xdr:row>1</xdr:row>
      <xdr:rowOff>512232</xdr:rowOff>
    </xdr:to>
    <xdr:pic>
      <xdr:nvPicPr>
        <xdr:cNvPr id="4" name="Picture 3" descr="clip_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1" y="220132"/>
          <a:ext cx="3331633" cy="8890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127000</xdr:colOff>
      <xdr:row>0</xdr:row>
      <xdr:rowOff>215900</xdr:rowOff>
    </xdr:from>
    <xdr:to>
      <xdr:col>0</xdr:col>
      <xdr:colOff>3454400</xdr:colOff>
      <xdr:row>1</xdr:row>
      <xdr:rowOff>520700</xdr:rowOff>
    </xdr:to>
    <xdr:pic>
      <xdr:nvPicPr>
        <xdr:cNvPr id="2" name="Picture 1" descr="clip_image00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215900"/>
          <a:ext cx="3327400" cy="88582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127000</xdr:colOff>
      <xdr:row>0</xdr:row>
      <xdr:rowOff>215900</xdr:rowOff>
    </xdr:from>
    <xdr:to>
      <xdr:col>0</xdr:col>
      <xdr:colOff>3454400</xdr:colOff>
      <xdr:row>1</xdr:row>
      <xdr:rowOff>520700</xdr:rowOff>
    </xdr:to>
    <xdr:pic>
      <xdr:nvPicPr>
        <xdr:cNvPr id="2049" name="Picture 1" descr="clip_image00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215900"/>
          <a:ext cx="3327400" cy="8890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creativecommons.org/licenses/by-nd/4.0/" TargetMode="External"/><Relationship Id="rId4" Type="http://schemas.openxmlformats.org/officeDocument/2006/relationships/hyperlink" Target="http://creativecommons.org/licenses/by-nd/4.0/" TargetMode="External"/><Relationship Id="rId5" Type="http://schemas.openxmlformats.org/officeDocument/2006/relationships/hyperlink" Target="http://creativecommons.org/licenses/by-nd/4.0/" TargetMode="External"/><Relationship Id="rId6" Type="http://schemas.openxmlformats.org/officeDocument/2006/relationships/hyperlink" Target="http://creativecommons.org/licenses/by-nd/4.0/" TargetMode="External"/><Relationship Id="rId7" Type="http://schemas.openxmlformats.org/officeDocument/2006/relationships/drawing" Target="../drawings/drawing1.xml"/><Relationship Id="rId1" Type="http://schemas.openxmlformats.org/officeDocument/2006/relationships/hyperlink" Target="http://creativecommons.org/licenses/by-nd/4.0/" TargetMode="External"/><Relationship Id="rId2" Type="http://schemas.openxmlformats.org/officeDocument/2006/relationships/hyperlink" Target="http://creativecommons.org/licenses/by-nd/4.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workbookViewId="0">
      <selection activeCell="K28" sqref="A1:K28"/>
    </sheetView>
  </sheetViews>
  <sheetFormatPr baseColWidth="10" defaultColWidth="11" defaultRowHeight="16" x14ac:dyDescent="0.2"/>
  <cols>
    <col min="1" max="1" width="5.33203125" customWidth="1"/>
    <col min="2" max="2" width="19.6640625" customWidth="1"/>
    <col min="3" max="3" width="42.6640625" customWidth="1"/>
    <col min="5" max="5" width="15.6640625" customWidth="1"/>
    <col min="6" max="6" width="2.83203125" customWidth="1"/>
    <col min="7" max="7" width="28.83203125" customWidth="1"/>
    <col min="11" max="11" width="15.5" customWidth="1"/>
  </cols>
  <sheetData>
    <row r="1" spans="1:11" ht="47" customHeight="1" x14ac:dyDescent="0.35">
      <c r="A1" s="45"/>
      <c r="B1" s="48"/>
      <c r="C1" s="48"/>
      <c r="D1" s="149" t="s">
        <v>239</v>
      </c>
      <c r="E1" s="149"/>
      <c r="F1" s="149"/>
      <c r="G1" s="149"/>
      <c r="H1" s="149"/>
      <c r="I1" s="149"/>
      <c r="J1" s="48"/>
      <c r="K1" s="48"/>
    </row>
    <row r="2" spans="1:11" ht="51" customHeight="1" x14ac:dyDescent="0.25">
      <c r="A2" s="45"/>
      <c r="B2" s="48"/>
      <c r="C2" s="48"/>
      <c r="D2" s="150" t="s">
        <v>297</v>
      </c>
      <c r="E2" s="150"/>
      <c r="F2" s="150"/>
      <c r="G2" s="150"/>
      <c r="H2" s="150"/>
      <c r="I2" s="150"/>
      <c r="J2" s="48"/>
      <c r="K2" s="48"/>
    </row>
    <row r="3" spans="1:11" ht="34" customHeight="1" x14ac:dyDescent="0.3">
      <c r="A3" s="47"/>
      <c r="B3" s="59" t="s">
        <v>299</v>
      </c>
      <c r="C3" s="47"/>
      <c r="D3" s="47"/>
      <c r="E3" s="47"/>
      <c r="F3" s="47"/>
      <c r="G3" s="47"/>
      <c r="H3" s="47"/>
      <c r="I3" s="47"/>
      <c r="J3" s="47"/>
      <c r="K3" s="47"/>
    </row>
    <row r="4" spans="1:11" ht="21" customHeight="1" x14ac:dyDescent="0.2">
      <c r="A4" s="21"/>
      <c r="B4" s="151" t="s">
        <v>300</v>
      </c>
      <c r="C4" s="151"/>
      <c r="D4" s="151"/>
      <c r="E4" s="151"/>
      <c r="F4" s="151"/>
      <c r="G4" s="151"/>
      <c r="H4" s="151"/>
      <c r="I4" s="151"/>
      <c r="J4" s="151"/>
      <c r="K4" s="21"/>
    </row>
    <row r="5" spans="1:11" ht="29" customHeight="1" x14ac:dyDescent="0.2">
      <c r="A5" s="21"/>
      <c r="B5" s="151"/>
      <c r="C5" s="151"/>
      <c r="D5" s="151"/>
      <c r="E5" s="151"/>
      <c r="F5" s="151"/>
      <c r="G5" s="151"/>
      <c r="H5" s="151"/>
      <c r="I5" s="151"/>
      <c r="J5" s="151"/>
      <c r="K5" s="21"/>
    </row>
    <row r="6" spans="1:11" ht="106" customHeight="1" x14ac:dyDescent="0.3">
      <c r="A6" s="21"/>
      <c r="B6" s="153" t="s">
        <v>531</v>
      </c>
      <c r="C6" s="153"/>
      <c r="D6" s="153"/>
      <c r="E6" s="153"/>
      <c r="F6" s="153"/>
      <c r="G6" s="153"/>
      <c r="H6" s="153"/>
      <c r="I6" s="153"/>
      <c r="J6" s="153"/>
      <c r="K6" s="21"/>
    </row>
    <row r="7" spans="1:11" ht="73" customHeight="1" x14ac:dyDescent="0.3">
      <c r="A7" s="21"/>
      <c r="B7" s="153" t="s">
        <v>303</v>
      </c>
      <c r="C7" s="153"/>
      <c r="D7" s="153"/>
      <c r="E7" s="153"/>
      <c r="F7" s="153"/>
      <c r="G7" s="153"/>
      <c r="H7" s="153"/>
      <c r="I7" s="153"/>
      <c r="J7" s="153"/>
      <c r="K7" s="21"/>
    </row>
    <row r="8" spans="1:11" s="29" customFormat="1" ht="44" customHeight="1" x14ac:dyDescent="0.25">
      <c r="A8" s="60"/>
      <c r="B8" s="154" t="s">
        <v>257</v>
      </c>
      <c r="C8" s="154"/>
      <c r="D8" s="154"/>
      <c r="E8" s="154"/>
      <c r="F8" s="154"/>
      <c r="G8" s="154"/>
      <c r="H8" s="154"/>
      <c r="I8" s="154"/>
      <c r="J8" s="154"/>
      <c r="K8" s="61"/>
    </row>
    <row r="9" spans="1:11" s="29" customFormat="1" ht="44" customHeight="1" x14ac:dyDescent="0.25">
      <c r="A9" s="60"/>
      <c r="B9" s="154" t="s">
        <v>304</v>
      </c>
      <c r="C9" s="154"/>
      <c r="D9" s="154"/>
      <c r="E9" s="154"/>
      <c r="F9" s="154"/>
      <c r="G9" s="154"/>
      <c r="H9" s="154"/>
      <c r="I9" s="154"/>
      <c r="J9" s="154"/>
      <c r="K9" s="61"/>
    </row>
    <row r="10" spans="1:11" x14ac:dyDescent="0.2">
      <c r="A10" s="23"/>
      <c r="B10" s="28"/>
      <c r="C10" s="28"/>
      <c r="D10" s="28"/>
      <c r="E10" s="28"/>
      <c r="F10" s="21"/>
      <c r="G10" s="58"/>
      <c r="H10" s="58"/>
      <c r="I10" s="58"/>
      <c r="J10" s="58"/>
      <c r="K10" s="58"/>
    </row>
    <row r="11" spans="1:11" x14ac:dyDescent="0.2">
      <c r="A11" s="25"/>
      <c r="B11" s="28"/>
      <c r="C11" s="28"/>
      <c r="D11" s="28"/>
      <c r="E11" s="28"/>
      <c r="F11" s="21"/>
      <c r="G11" s="21"/>
      <c r="H11" s="156"/>
      <c r="I11" s="156"/>
      <c r="J11" s="156"/>
      <c r="K11" s="156"/>
    </row>
    <row r="12" spans="1:11" x14ac:dyDescent="0.2">
      <c r="A12" s="25"/>
      <c r="B12" s="28"/>
      <c r="C12" s="28"/>
      <c r="D12" s="28"/>
      <c r="E12" s="28"/>
      <c r="F12" s="21"/>
      <c r="G12" s="21"/>
      <c r="H12" s="21"/>
      <c r="I12" s="21"/>
      <c r="J12" s="21"/>
      <c r="K12" s="21"/>
    </row>
    <row r="13" spans="1:11" x14ac:dyDescent="0.2">
      <c r="A13" s="25"/>
      <c r="B13" s="28"/>
      <c r="C13" s="28"/>
      <c r="D13" s="28"/>
      <c r="E13" s="28"/>
      <c r="F13" s="21"/>
      <c r="G13" s="21"/>
      <c r="H13" s="21"/>
      <c r="I13" s="21"/>
      <c r="J13" s="21"/>
      <c r="K13" s="21"/>
    </row>
    <row r="14" spans="1:11" x14ac:dyDescent="0.2">
      <c r="A14" s="25"/>
      <c r="B14" s="28"/>
      <c r="C14" s="28"/>
      <c r="D14" s="28"/>
      <c r="E14" s="28"/>
      <c r="F14" s="21"/>
      <c r="G14" s="21"/>
      <c r="H14" s="21"/>
      <c r="I14" s="21"/>
      <c r="J14" s="21"/>
      <c r="K14" s="21"/>
    </row>
    <row r="15" spans="1:11" ht="16" customHeight="1" x14ac:dyDescent="0.2">
      <c r="A15" s="25"/>
      <c r="B15" s="28"/>
      <c r="C15" s="155" t="s">
        <v>302</v>
      </c>
      <c r="D15" s="28"/>
      <c r="E15" s="28"/>
      <c r="F15" s="21"/>
      <c r="G15" s="152" t="s">
        <v>298</v>
      </c>
      <c r="H15" s="152"/>
      <c r="I15" s="21"/>
      <c r="J15" s="21"/>
      <c r="K15" s="21"/>
    </row>
    <row r="16" spans="1:11" ht="16" customHeight="1" x14ac:dyDescent="0.2">
      <c r="A16" s="25"/>
      <c r="B16" s="28"/>
      <c r="C16" s="155"/>
      <c r="D16" s="28"/>
      <c r="E16" s="28"/>
      <c r="F16" s="21"/>
      <c r="G16" s="152"/>
      <c r="H16" s="152"/>
      <c r="I16" s="21"/>
      <c r="J16" s="21"/>
      <c r="K16" s="21"/>
    </row>
    <row r="17" spans="1:11" ht="15" customHeight="1" x14ac:dyDescent="0.2">
      <c r="A17" s="25"/>
      <c r="B17" s="28"/>
      <c r="C17" s="155"/>
      <c r="D17" s="28"/>
      <c r="E17" s="28"/>
      <c r="F17" s="21"/>
      <c r="G17" s="152"/>
      <c r="H17" s="152"/>
      <c r="I17" s="21"/>
      <c r="J17" s="21"/>
      <c r="K17" s="21"/>
    </row>
    <row r="18" spans="1:11" x14ac:dyDescent="0.2">
      <c r="A18" s="25"/>
      <c r="B18" s="28"/>
      <c r="C18" s="28"/>
      <c r="D18" s="28"/>
      <c r="E18" s="28"/>
      <c r="F18" s="21"/>
      <c r="G18" s="21"/>
      <c r="H18" s="21"/>
      <c r="I18" s="21"/>
      <c r="J18" s="21"/>
      <c r="K18" s="21"/>
    </row>
    <row r="19" spans="1:11" x14ac:dyDescent="0.2">
      <c r="A19" s="46"/>
      <c r="B19" s="28"/>
      <c r="C19" s="28"/>
      <c r="D19" s="28"/>
      <c r="E19" s="28"/>
      <c r="F19" s="21"/>
      <c r="G19" s="21"/>
      <c r="H19" s="21"/>
      <c r="I19" s="21"/>
      <c r="J19" s="21"/>
      <c r="K19" s="21"/>
    </row>
    <row r="20" spans="1:11" x14ac:dyDescent="0.2">
      <c r="A20" s="46"/>
      <c r="B20" s="28"/>
      <c r="C20" s="28"/>
      <c r="D20" s="28"/>
      <c r="E20" s="28"/>
      <c r="F20" s="21"/>
      <c r="G20" s="21"/>
      <c r="H20" s="21"/>
      <c r="I20" s="21"/>
      <c r="J20" s="21"/>
      <c r="K20" s="21"/>
    </row>
    <row r="21" spans="1:11" x14ac:dyDescent="0.2">
      <c r="A21" s="21"/>
      <c r="B21" s="21"/>
      <c r="C21" s="21"/>
      <c r="D21" s="21"/>
      <c r="E21" s="21"/>
      <c r="F21" s="21"/>
      <c r="G21" s="21"/>
      <c r="H21" s="21"/>
      <c r="I21" s="21"/>
      <c r="J21" s="21"/>
      <c r="K21" s="21"/>
    </row>
    <row r="22" spans="1:11" ht="60" customHeight="1" x14ac:dyDescent="0.2">
      <c r="A22" s="21"/>
      <c r="B22" s="21"/>
      <c r="C22" s="21"/>
      <c r="D22" s="21"/>
      <c r="E22" s="21"/>
      <c r="F22" s="21"/>
      <c r="G22" s="21"/>
      <c r="H22" s="21"/>
      <c r="I22" s="21"/>
      <c r="J22" s="21"/>
      <c r="K22" s="21"/>
    </row>
    <row r="23" spans="1:11" ht="20" customHeight="1" x14ac:dyDescent="0.2">
      <c r="B23" s="21"/>
      <c r="C23" s="21"/>
      <c r="D23" s="21"/>
      <c r="E23" s="21"/>
      <c r="F23" s="21"/>
      <c r="G23" s="21"/>
      <c r="H23" s="21"/>
      <c r="I23" s="21"/>
      <c r="J23" s="21"/>
      <c r="K23" s="21"/>
    </row>
    <row r="24" spans="1:11" x14ac:dyDescent="0.2">
      <c r="B24" s="21"/>
      <c r="C24" s="21"/>
      <c r="D24" s="21"/>
      <c r="E24" s="21"/>
      <c r="F24" s="21"/>
      <c r="G24" s="21"/>
      <c r="H24" s="21"/>
      <c r="I24" s="21"/>
      <c r="J24" s="21"/>
      <c r="K24" s="21"/>
    </row>
    <row r="25" spans="1:11" ht="15" customHeight="1" x14ac:dyDescent="0.2">
      <c r="B25" s="21"/>
      <c r="C25" s="21"/>
      <c r="D25" s="21"/>
      <c r="E25" s="21"/>
      <c r="F25" s="21"/>
      <c r="G25" s="21"/>
      <c r="H25" s="21"/>
      <c r="I25" s="21"/>
      <c r="J25" s="21"/>
      <c r="K25" s="21"/>
    </row>
    <row r="26" spans="1:11" x14ac:dyDescent="0.2">
      <c r="B26" s="21"/>
      <c r="C26" s="21"/>
      <c r="D26" s="21"/>
      <c r="E26" s="21"/>
      <c r="F26" s="21"/>
      <c r="G26" s="21"/>
      <c r="H26" s="21"/>
      <c r="I26" s="21"/>
      <c r="J26" s="21"/>
      <c r="K26" s="21"/>
    </row>
    <row r="27" spans="1:11" x14ac:dyDescent="0.2">
      <c r="B27" s="21"/>
      <c r="C27" s="21"/>
      <c r="D27" s="21"/>
      <c r="E27" s="21"/>
      <c r="F27" s="21"/>
      <c r="G27" s="21"/>
      <c r="H27" s="21"/>
      <c r="I27" s="21"/>
      <c r="J27" s="21"/>
      <c r="K27" s="21"/>
    </row>
    <row r="28" spans="1:11" x14ac:dyDescent="0.2">
      <c r="B28" s="21"/>
      <c r="C28" s="21"/>
      <c r="D28" s="21"/>
      <c r="E28" s="21"/>
      <c r="F28" s="21"/>
      <c r="G28" s="21"/>
      <c r="H28" s="21"/>
      <c r="I28" s="21"/>
      <c r="J28" s="21"/>
      <c r="K28" s="21"/>
    </row>
    <row r="45" ht="15" customHeight="1" x14ac:dyDescent="0.2"/>
    <row r="76" ht="15" customHeight="1" x14ac:dyDescent="0.2"/>
  </sheetData>
  <sheetProtection password="C46A" sheet="1" objects="1" scenarios="1" selectLockedCells="1" selectUnlockedCells="1"/>
  <mergeCells count="10">
    <mergeCell ref="D1:I1"/>
    <mergeCell ref="D2:I2"/>
    <mergeCell ref="B4:J5"/>
    <mergeCell ref="G15:H17"/>
    <mergeCell ref="B6:J6"/>
    <mergeCell ref="B8:J8"/>
    <mergeCell ref="C15:C17"/>
    <mergeCell ref="B7:J7"/>
    <mergeCell ref="B9:J9"/>
    <mergeCell ref="H11:K11"/>
  </mergeCells>
  <hyperlinks>
    <hyperlink ref="G15" r:id="rId1"/>
    <hyperlink ref="H15" r:id="rId2" display="http://creativecommons.org/licenses/by-nd/4.0/"/>
    <hyperlink ref="G16" r:id="rId3" display="http://creativecommons.org/licenses/by-nd/4.0/"/>
    <hyperlink ref="H16" r:id="rId4" display="http://creativecommons.org/licenses/by-nd/4.0/"/>
    <hyperlink ref="G17" r:id="rId5" display="http://creativecommons.org/licenses/by-nd/4.0/"/>
    <hyperlink ref="H17" r:id="rId6" display="http://creativecommons.org/licenses/by-nd/4.0/"/>
  </hyperlinks>
  <pageMargins left="0.75" right="0.75" top="1" bottom="1" header="0.5" footer="0.5"/>
  <pageSetup paperSize="9" orientation="portrait" horizontalDpi="4294967292" verticalDpi="4294967292"/>
  <drawing r:id="rId7"/>
  <extLst>
    <ext xmlns:x14="http://schemas.microsoft.com/office/spreadsheetml/2009/9/main" uri="{CCE6A557-97BC-4b89-ADB6-D9C93CAAB3DF}">
      <x14:dataValidations xmlns:xm="http://schemas.microsoft.com/office/excel/2006/main" count="2">
        <x14:dataValidation type="list" allowBlank="1" showInputMessage="1" showErrorMessage="1">
          <x14:formula1>
            <xm:f>Sources!$B$1:$B$5</xm:f>
          </x14:formula1>
          <xm:sqref>E10:E20</xm:sqref>
        </x14:dataValidation>
        <x14:dataValidation type="list" allowBlank="1" showInputMessage="1" showErrorMessage="1">
          <x14:formula1>
            <xm:f>Sources!$B$7:$B$8</xm:f>
          </x14:formula1>
          <xm:sqref>D10:D20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
  <sheetViews>
    <sheetView tabSelected="1" workbookViewId="0">
      <selection activeCell="F26" sqref="F26"/>
    </sheetView>
  </sheetViews>
  <sheetFormatPr baseColWidth="10" defaultColWidth="10.83203125" defaultRowHeight="16" x14ac:dyDescent="0.2"/>
  <cols>
    <col min="1" max="1" width="5.33203125" style="64" customWidth="1"/>
    <col min="2" max="2" width="62.6640625" style="64" customWidth="1"/>
    <col min="3" max="3" width="10.83203125" style="64"/>
    <col min="4" max="4" width="15.6640625" style="64" customWidth="1"/>
    <col min="5" max="5" width="2.83203125" style="64" customWidth="1"/>
    <col min="6" max="6" width="28.83203125" style="64" customWidth="1"/>
    <col min="7" max="9" width="10.83203125" style="64"/>
    <col min="10" max="10" width="15.5" style="64" customWidth="1"/>
    <col min="11" max="11" width="34" style="64" customWidth="1"/>
    <col min="12" max="16384" width="10.83203125" style="64"/>
  </cols>
  <sheetData>
    <row r="1" spans="1:11" ht="47" customHeight="1" x14ac:dyDescent="0.35">
      <c r="A1" s="62"/>
      <c r="B1" s="63"/>
      <c r="C1" s="159" t="s">
        <v>239</v>
      </c>
      <c r="D1" s="159"/>
      <c r="E1" s="159"/>
      <c r="F1" s="159"/>
      <c r="G1" s="159"/>
      <c r="H1" s="159"/>
      <c r="I1" s="63"/>
      <c r="J1" s="63"/>
      <c r="K1" s="62"/>
    </row>
    <row r="2" spans="1:11" ht="51" customHeight="1" x14ac:dyDescent="0.25">
      <c r="A2" s="62"/>
      <c r="B2" s="63"/>
      <c r="C2" s="160" t="s">
        <v>240</v>
      </c>
      <c r="D2" s="160"/>
      <c r="E2" s="160"/>
      <c r="F2" s="160"/>
      <c r="G2" s="160"/>
      <c r="H2" s="160"/>
      <c r="I2" s="63"/>
      <c r="J2" s="63"/>
      <c r="K2" s="62"/>
    </row>
    <row r="3" spans="1:11" ht="34" customHeight="1" x14ac:dyDescent="0.25">
      <c r="A3" s="65"/>
      <c r="B3" s="65"/>
      <c r="C3" s="65"/>
      <c r="D3" s="65"/>
      <c r="E3" s="65"/>
      <c r="F3" s="65"/>
      <c r="G3" s="65"/>
      <c r="H3" s="65"/>
      <c r="I3" s="65"/>
      <c r="J3" s="65"/>
      <c r="K3" s="66"/>
    </row>
    <row r="4" spans="1:11" ht="21" customHeight="1" x14ac:dyDescent="0.2">
      <c r="A4" s="66"/>
      <c r="B4" s="157" t="s">
        <v>247</v>
      </c>
      <c r="C4" s="157"/>
      <c r="D4" s="157"/>
      <c r="E4" s="157"/>
      <c r="F4" s="157"/>
      <c r="G4" s="157"/>
      <c r="H4" s="157"/>
      <c r="I4" s="157"/>
      <c r="J4" s="66"/>
      <c r="K4" s="66"/>
    </row>
    <row r="5" spans="1:11" ht="35" customHeight="1" x14ac:dyDescent="0.2">
      <c r="A5" s="66"/>
      <c r="B5" s="157"/>
      <c r="C5" s="157"/>
      <c r="D5" s="157"/>
      <c r="E5" s="157"/>
      <c r="F5" s="157"/>
      <c r="G5" s="157"/>
      <c r="H5" s="157"/>
      <c r="I5" s="157"/>
      <c r="J5" s="66"/>
      <c r="K5" s="66"/>
    </row>
    <row r="6" spans="1:11" ht="35" customHeight="1" x14ac:dyDescent="0.3">
      <c r="A6" s="66"/>
      <c r="B6" s="157"/>
      <c r="C6" s="157"/>
      <c r="D6" s="157"/>
      <c r="E6" s="157"/>
      <c r="F6" s="157"/>
      <c r="G6" s="157"/>
      <c r="H6" s="157"/>
      <c r="I6" s="157"/>
      <c r="J6" s="66"/>
      <c r="K6" s="66"/>
    </row>
    <row r="7" spans="1:11" ht="48" customHeight="1" thickBot="1" x14ac:dyDescent="0.4">
      <c r="A7" s="66"/>
      <c r="B7" s="67" t="s">
        <v>242</v>
      </c>
      <c r="C7" s="68" t="s">
        <v>230</v>
      </c>
      <c r="D7" s="69" t="s">
        <v>231</v>
      </c>
      <c r="E7" s="70"/>
      <c r="F7" s="70"/>
      <c r="G7" s="66"/>
      <c r="H7" s="66"/>
      <c r="I7" s="66"/>
      <c r="J7" s="66"/>
      <c r="K7" s="66"/>
    </row>
    <row r="8" spans="1:11" ht="15" customHeight="1" x14ac:dyDescent="0.2">
      <c r="A8" s="71"/>
      <c r="B8" s="111" t="s">
        <v>236</v>
      </c>
      <c r="C8" s="72"/>
      <c r="D8" s="73"/>
      <c r="E8" s="66"/>
      <c r="F8" s="161" t="s">
        <v>248</v>
      </c>
      <c r="G8" s="161"/>
      <c r="H8" s="161"/>
      <c r="I8" s="161"/>
      <c r="J8" s="161"/>
      <c r="K8" s="74"/>
    </row>
    <row r="9" spans="1:11" ht="18.75" customHeight="1" x14ac:dyDescent="0.2">
      <c r="A9" s="71"/>
      <c r="B9" s="112" t="s">
        <v>94</v>
      </c>
      <c r="C9" s="81" t="s">
        <v>216</v>
      </c>
      <c r="D9" s="82" t="s">
        <v>90</v>
      </c>
      <c r="E9" s="66"/>
      <c r="F9" s="161"/>
      <c r="G9" s="161"/>
      <c r="H9" s="161"/>
      <c r="I9" s="161"/>
      <c r="J9" s="161"/>
      <c r="K9" s="74"/>
    </row>
    <row r="10" spans="1:11" ht="18.75" customHeight="1" x14ac:dyDescent="0.2">
      <c r="A10" s="71"/>
      <c r="B10" s="112" t="s">
        <v>100</v>
      </c>
      <c r="C10" s="81" t="s">
        <v>216</v>
      </c>
      <c r="D10" s="82" t="s">
        <v>90</v>
      </c>
      <c r="E10" s="66"/>
      <c r="F10" s="161"/>
      <c r="G10" s="161"/>
      <c r="H10" s="161"/>
      <c r="I10" s="161"/>
      <c r="J10" s="161"/>
      <c r="K10" s="74"/>
    </row>
    <row r="11" spans="1:11" ht="18.75" customHeight="1" x14ac:dyDescent="0.2">
      <c r="A11" s="71"/>
      <c r="B11" s="112" t="s">
        <v>102</v>
      </c>
      <c r="C11" s="81" t="s">
        <v>216</v>
      </c>
      <c r="D11" s="82" t="s">
        <v>90</v>
      </c>
      <c r="E11" s="66"/>
      <c r="F11" s="161"/>
      <c r="G11" s="161"/>
      <c r="H11" s="161"/>
      <c r="I11" s="161"/>
      <c r="J11" s="161"/>
      <c r="K11" s="74"/>
    </row>
    <row r="12" spans="1:11" ht="18.75" customHeight="1" x14ac:dyDescent="0.2">
      <c r="A12" s="71"/>
      <c r="B12" s="112" t="s">
        <v>103</v>
      </c>
      <c r="C12" s="81" t="s">
        <v>216</v>
      </c>
      <c r="D12" s="82" t="s">
        <v>90</v>
      </c>
      <c r="E12" s="66"/>
      <c r="F12" s="161"/>
      <c r="G12" s="161"/>
      <c r="H12" s="161"/>
      <c r="I12" s="161"/>
      <c r="J12" s="161"/>
      <c r="K12" s="66"/>
    </row>
    <row r="13" spans="1:11" ht="18.75" customHeight="1" x14ac:dyDescent="0.2">
      <c r="A13" s="71"/>
      <c r="B13" s="112" t="s">
        <v>108</v>
      </c>
      <c r="C13" s="81" t="s">
        <v>216</v>
      </c>
      <c r="D13" s="82" t="s">
        <v>90</v>
      </c>
      <c r="E13" s="66"/>
      <c r="F13" s="75" t="s">
        <v>235</v>
      </c>
      <c r="G13" s="75"/>
      <c r="H13" s="66"/>
      <c r="I13" s="66"/>
      <c r="J13" s="66"/>
      <c r="K13" s="66"/>
    </row>
    <row r="14" spans="1:11" ht="19" customHeight="1" x14ac:dyDescent="0.2">
      <c r="A14" s="71"/>
      <c r="B14" s="112" t="s">
        <v>110</v>
      </c>
      <c r="C14" s="81" t="s">
        <v>216</v>
      </c>
      <c r="D14" s="82" t="s">
        <v>90</v>
      </c>
      <c r="E14" s="66"/>
      <c r="F14" s="76" t="s">
        <v>234</v>
      </c>
      <c r="G14" s="158" t="s">
        <v>564</v>
      </c>
      <c r="H14" s="158"/>
      <c r="I14" s="158"/>
      <c r="J14" s="158"/>
      <c r="K14" s="77"/>
    </row>
    <row r="15" spans="1:11" ht="19.5" customHeight="1" thickBot="1" x14ac:dyDescent="0.25">
      <c r="A15" s="78"/>
      <c r="B15" s="113" t="s">
        <v>130</v>
      </c>
      <c r="C15" s="83" t="s">
        <v>216</v>
      </c>
      <c r="D15" s="84" t="s">
        <v>90</v>
      </c>
      <c r="E15" s="66"/>
      <c r="F15" s="66"/>
      <c r="G15" s="158"/>
      <c r="H15" s="158"/>
      <c r="I15" s="158"/>
      <c r="J15" s="158"/>
      <c r="K15" s="66"/>
    </row>
    <row r="16" spans="1:11" ht="18" customHeight="1" x14ac:dyDescent="0.2">
      <c r="A16" s="78"/>
      <c r="B16" s="114" t="s">
        <v>237</v>
      </c>
      <c r="C16" s="85"/>
      <c r="D16" s="86"/>
      <c r="E16" s="66"/>
      <c r="F16" s="79" t="s">
        <v>232</v>
      </c>
      <c r="G16" s="158" t="s">
        <v>565</v>
      </c>
      <c r="H16" s="158"/>
      <c r="I16" s="158"/>
      <c r="J16" s="158"/>
      <c r="K16" s="77"/>
    </row>
    <row r="17" spans="1:11" ht="18.75" customHeight="1" x14ac:dyDescent="0.2">
      <c r="A17" s="78"/>
      <c r="B17" s="115" t="s">
        <v>131</v>
      </c>
      <c r="C17" s="81" t="s">
        <v>216</v>
      </c>
      <c r="D17" s="82" t="s">
        <v>90</v>
      </c>
      <c r="E17" s="66"/>
      <c r="F17" s="66"/>
      <c r="G17" s="158"/>
      <c r="H17" s="158"/>
      <c r="I17" s="158"/>
      <c r="J17" s="158"/>
      <c r="K17" s="66"/>
    </row>
    <row r="18" spans="1:11" ht="18" customHeight="1" x14ac:dyDescent="0.2">
      <c r="A18" s="78"/>
      <c r="B18" s="115" t="s">
        <v>132</v>
      </c>
      <c r="C18" s="81" t="s">
        <v>216</v>
      </c>
      <c r="D18" s="82" t="s">
        <v>90</v>
      </c>
      <c r="E18" s="66"/>
      <c r="F18" s="79" t="s">
        <v>233</v>
      </c>
      <c r="G18" s="158" t="s">
        <v>566</v>
      </c>
      <c r="H18" s="158"/>
      <c r="I18" s="158"/>
      <c r="J18" s="158"/>
      <c r="K18" s="66"/>
    </row>
    <row r="19" spans="1:11" ht="15" customHeight="1" x14ac:dyDescent="0.2">
      <c r="A19" s="78"/>
      <c r="B19" s="115" t="s">
        <v>133</v>
      </c>
      <c r="C19" s="81" t="s">
        <v>216</v>
      </c>
      <c r="D19" s="82" t="s">
        <v>90</v>
      </c>
      <c r="E19" s="66"/>
      <c r="F19" s="66"/>
      <c r="G19" s="158"/>
      <c r="H19" s="158"/>
      <c r="I19" s="158"/>
      <c r="J19" s="158"/>
      <c r="K19" s="77"/>
    </row>
    <row r="20" spans="1:11" ht="18.75" customHeight="1" x14ac:dyDescent="0.2">
      <c r="A20" s="78"/>
      <c r="B20" s="115" t="s">
        <v>134</v>
      </c>
      <c r="C20" s="81" t="s">
        <v>216</v>
      </c>
      <c r="D20" s="82" t="s">
        <v>90</v>
      </c>
      <c r="E20" s="66"/>
      <c r="F20" s="79" t="s">
        <v>532</v>
      </c>
      <c r="G20" s="158" t="s">
        <v>243</v>
      </c>
      <c r="H20" s="158"/>
      <c r="I20" s="158"/>
      <c r="J20" s="158"/>
      <c r="K20" s="77"/>
    </row>
    <row r="21" spans="1:11" ht="18.75" customHeight="1" x14ac:dyDescent="0.2">
      <c r="A21" s="78"/>
      <c r="B21" s="115" t="s">
        <v>135</v>
      </c>
      <c r="C21" s="81" t="s">
        <v>216</v>
      </c>
      <c r="D21" s="82" t="s">
        <v>90</v>
      </c>
      <c r="E21" s="66"/>
      <c r="F21" s="66"/>
      <c r="G21" s="158"/>
      <c r="H21" s="158"/>
      <c r="I21" s="158"/>
      <c r="J21" s="158"/>
      <c r="K21" s="66"/>
    </row>
    <row r="22" spans="1:11" ht="18.75" customHeight="1" x14ac:dyDescent="0.2">
      <c r="A22" s="78"/>
      <c r="B22" s="115" t="s">
        <v>136</v>
      </c>
      <c r="C22" s="81" t="s">
        <v>216</v>
      </c>
      <c r="D22" s="82" t="s">
        <v>90</v>
      </c>
      <c r="E22" s="66"/>
      <c r="F22" s="66"/>
      <c r="G22" s="66"/>
      <c r="H22" s="66"/>
      <c r="I22" s="66"/>
      <c r="J22" s="66"/>
      <c r="K22" s="66"/>
    </row>
    <row r="23" spans="1:11" ht="18.75" customHeight="1" x14ac:dyDescent="0.2">
      <c r="A23" s="78"/>
      <c r="B23" s="115" t="s">
        <v>137</v>
      </c>
      <c r="C23" s="81" t="s">
        <v>216</v>
      </c>
      <c r="D23" s="82" t="s">
        <v>90</v>
      </c>
      <c r="E23" s="66"/>
      <c r="F23" s="66"/>
      <c r="G23" s="66"/>
      <c r="H23" s="66"/>
      <c r="I23" s="66"/>
      <c r="J23" s="66"/>
      <c r="K23" s="66"/>
    </row>
    <row r="24" spans="1:11" ht="18.75" customHeight="1" x14ac:dyDescent="0.2">
      <c r="A24" s="78"/>
      <c r="B24" s="115" t="s">
        <v>138</v>
      </c>
      <c r="C24" s="81" t="s">
        <v>216</v>
      </c>
      <c r="D24" s="82" t="s">
        <v>90</v>
      </c>
      <c r="E24" s="66"/>
      <c r="F24" s="66"/>
      <c r="G24" s="66"/>
      <c r="H24" s="66"/>
      <c r="I24" s="66"/>
      <c r="J24" s="66"/>
      <c r="K24" s="66"/>
    </row>
    <row r="25" spans="1:11" ht="18.75" customHeight="1" x14ac:dyDescent="0.2">
      <c r="A25" s="78"/>
      <c r="B25" s="115" t="s">
        <v>139</v>
      </c>
      <c r="C25" s="81" t="s">
        <v>216</v>
      </c>
      <c r="D25" s="82" t="s">
        <v>90</v>
      </c>
      <c r="E25" s="66"/>
      <c r="F25" s="66"/>
      <c r="G25" s="66"/>
      <c r="H25" s="66"/>
      <c r="I25" s="66"/>
      <c r="J25" s="66"/>
      <c r="K25" s="66"/>
    </row>
    <row r="26" spans="1:11" ht="18.75" customHeight="1" x14ac:dyDescent="0.2">
      <c r="A26" s="78"/>
      <c r="B26" s="115" t="s">
        <v>140</v>
      </c>
      <c r="C26" s="81" t="s">
        <v>216</v>
      </c>
      <c r="D26" s="82" t="s">
        <v>90</v>
      </c>
      <c r="E26" s="66"/>
      <c r="F26" s="66"/>
      <c r="G26" s="66"/>
      <c r="H26" s="66"/>
      <c r="I26" s="66"/>
      <c r="J26" s="66"/>
      <c r="K26" s="66"/>
    </row>
    <row r="27" spans="1:11" ht="18.75" customHeight="1" x14ac:dyDescent="0.2">
      <c r="A27" s="78"/>
      <c r="B27" s="115" t="s">
        <v>141</v>
      </c>
      <c r="C27" s="81" t="s">
        <v>216</v>
      </c>
      <c r="D27" s="82" t="s">
        <v>90</v>
      </c>
      <c r="E27" s="66"/>
      <c r="F27" s="66"/>
      <c r="G27" s="66"/>
      <c r="H27" s="66"/>
      <c r="I27" s="66"/>
      <c r="J27" s="66"/>
      <c r="K27" s="66"/>
    </row>
    <row r="28" spans="1:11" ht="18.75" customHeight="1" x14ac:dyDescent="0.2">
      <c r="A28" s="78"/>
      <c r="B28" s="115" t="s">
        <v>142</v>
      </c>
      <c r="C28" s="81" t="s">
        <v>216</v>
      </c>
      <c r="D28" s="82" t="s">
        <v>90</v>
      </c>
      <c r="E28" s="66"/>
      <c r="F28" s="66"/>
      <c r="G28" s="66"/>
      <c r="H28" s="66"/>
      <c r="I28" s="66"/>
      <c r="J28" s="66"/>
      <c r="K28" s="66"/>
    </row>
    <row r="29" spans="1:11" ht="18.75" customHeight="1" x14ac:dyDescent="0.2">
      <c r="A29" s="80"/>
      <c r="B29" s="115" t="s">
        <v>143</v>
      </c>
      <c r="C29" s="81" t="s">
        <v>216</v>
      </c>
      <c r="D29" s="82" t="s">
        <v>90</v>
      </c>
      <c r="E29" s="66"/>
      <c r="F29" s="66"/>
      <c r="G29" s="66"/>
      <c r="H29" s="66"/>
      <c r="I29" s="66"/>
      <c r="J29" s="66"/>
      <c r="K29" s="66"/>
    </row>
    <row r="30" spans="1:11" ht="19.5" customHeight="1" thickBot="1" x14ac:dyDescent="0.25">
      <c r="A30" s="80"/>
      <c r="B30" s="116" t="s">
        <v>144</v>
      </c>
      <c r="C30" s="83" t="s">
        <v>216</v>
      </c>
      <c r="D30" s="84" t="s">
        <v>90</v>
      </c>
      <c r="E30" s="66"/>
      <c r="F30" s="66"/>
      <c r="G30" s="66"/>
      <c r="H30" s="66"/>
      <c r="I30" s="66"/>
      <c r="J30" s="66"/>
      <c r="K30" s="66"/>
    </row>
    <row r="31" spans="1:11" x14ac:dyDescent="0.2">
      <c r="A31" s="66"/>
      <c r="B31" s="66"/>
      <c r="C31" s="66"/>
      <c r="D31" s="66"/>
      <c r="E31" s="66"/>
      <c r="F31" s="66"/>
      <c r="G31" s="66"/>
      <c r="H31" s="66"/>
      <c r="I31" s="66"/>
      <c r="J31" s="66"/>
      <c r="K31" s="66"/>
    </row>
    <row r="32" spans="1:11" ht="60" customHeight="1" x14ac:dyDescent="0.2">
      <c r="A32" s="66"/>
      <c r="B32" s="66"/>
      <c r="C32" s="66"/>
      <c r="D32" s="66"/>
      <c r="E32" s="66"/>
      <c r="F32" s="66"/>
      <c r="G32" s="66"/>
      <c r="H32" s="66"/>
      <c r="I32" s="66"/>
      <c r="J32" s="66"/>
      <c r="K32" s="66"/>
    </row>
    <row r="33" spans="2:11" ht="20" customHeight="1" x14ac:dyDescent="0.2">
      <c r="B33" s="66"/>
      <c r="C33" s="66"/>
      <c r="D33" s="66"/>
      <c r="E33" s="66"/>
      <c r="F33" s="66"/>
      <c r="G33" s="66"/>
      <c r="H33" s="66"/>
      <c r="I33" s="66"/>
      <c r="J33" s="66"/>
      <c r="K33" s="66"/>
    </row>
    <row r="34" spans="2:11" x14ac:dyDescent="0.2">
      <c r="B34" s="66"/>
      <c r="C34" s="66"/>
      <c r="D34" s="66"/>
      <c r="E34" s="66"/>
      <c r="F34" s="66"/>
      <c r="G34" s="66"/>
      <c r="H34" s="66"/>
      <c r="I34" s="66"/>
      <c r="J34" s="66"/>
      <c r="K34" s="66"/>
    </row>
    <row r="35" spans="2:11" ht="15" customHeight="1" x14ac:dyDescent="0.2">
      <c r="B35" s="66"/>
      <c r="C35" s="66"/>
      <c r="D35" s="66"/>
      <c r="E35" s="66"/>
      <c r="F35" s="66"/>
      <c r="G35" s="66"/>
      <c r="H35" s="66"/>
      <c r="I35" s="66"/>
      <c r="J35" s="66"/>
      <c r="K35" s="66"/>
    </row>
    <row r="36" spans="2:11" x14ac:dyDescent="0.2">
      <c r="B36" s="66"/>
      <c r="C36" s="66"/>
      <c r="D36" s="66"/>
      <c r="E36" s="66"/>
      <c r="F36" s="66"/>
      <c r="G36" s="66"/>
      <c r="H36" s="66"/>
      <c r="I36" s="66"/>
      <c r="J36" s="66"/>
      <c r="K36" s="66"/>
    </row>
    <row r="37" spans="2:11" x14ac:dyDescent="0.2">
      <c r="B37" s="66"/>
      <c r="C37" s="66"/>
      <c r="D37" s="66"/>
      <c r="E37" s="66"/>
      <c r="F37" s="66"/>
      <c r="G37" s="66"/>
      <c r="H37" s="66"/>
      <c r="I37" s="66"/>
      <c r="J37" s="66"/>
      <c r="K37" s="66"/>
    </row>
    <row r="38" spans="2:11" x14ac:dyDescent="0.2">
      <c r="B38" s="66"/>
      <c r="C38" s="66"/>
      <c r="D38" s="66"/>
      <c r="E38" s="66"/>
      <c r="F38" s="66"/>
      <c r="G38" s="66"/>
      <c r="H38" s="66"/>
      <c r="I38" s="66"/>
      <c r="J38" s="66"/>
      <c r="K38" s="66"/>
    </row>
    <row r="55" ht="15" customHeight="1" x14ac:dyDescent="0.2"/>
    <row r="86" ht="15" customHeight="1" x14ac:dyDescent="0.2"/>
  </sheetData>
  <mergeCells count="9">
    <mergeCell ref="B6:I6"/>
    <mergeCell ref="G18:J19"/>
    <mergeCell ref="G20:J21"/>
    <mergeCell ref="G14:J15"/>
    <mergeCell ref="C1:H1"/>
    <mergeCell ref="C2:H2"/>
    <mergeCell ref="G16:J17"/>
    <mergeCell ref="B4:I5"/>
    <mergeCell ref="F8:J12"/>
  </mergeCells>
  <conditionalFormatting sqref="D9:D15 D17:D30">
    <cfRule type="expression" dxfId="52" priority="1">
      <formula>$C9="No"</formula>
    </cfRule>
  </conditionalFormatting>
  <pageMargins left="0.75" right="0.75" top="1" bottom="1" header="0.5" footer="0.5"/>
  <pageSetup paperSize="9" orientation="portrait" horizontalDpi="4294967292" verticalDpi="4294967292"/>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Sources!$B$7:$B$8</xm:f>
          </x14:formula1>
          <xm:sqref>C9:C15 C17:C30</xm:sqref>
        </x14:dataValidation>
        <x14:dataValidation type="list" allowBlank="1" showInputMessage="1" showErrorMessage="1">
          <x14:formula1>
            <xm:f>Sources!$B$1:$B$5</xm:f>
          </x14:formula1>
          <xm:sqref>D9:D15 D17:D30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0"/>
  <sheetViews>
    <sheetView workbookViewId="0">
      <pane ySplit="3" topLeftCell="A4" activePane="bottomLeft" state="frozenSplit"/>
      <selection pane="bottomLeft" activeCell="G5" sqref="G5:G7"/>
    </sheetView>
  </sheetViews>
  <sheetFormatPr baseColWidth="10" defaultColWidth="11" defaultRowHeight="19" x14ac:dyDescent="0.2"/>
  <cols>
    <col min="1" max="1" width="18.83203125" style="99" customWidth="1"/>
    <col min="2" max="3" width="13.83203125" style="99" customWidth="1"/>
    <col min="4" max="4" width="34.6640625" style="100" customWidth="1"/>
    <col min="5" max="5" width="14.5" style="101" customWidth="1"/>
    <col min="6" max="6" width="59.1640625" style="100" customWidth="1"/>
    <col min="7" max="7" width="14" style="102" customWidth="1"/>
    <col min="8" max="8" width="21.83203125" style="103" customWidth="1"/>
    <col min="9" max="9" width="24.1640625" style="103" customWidth="1"/>
    <col min="10" max="10" width="17.33203125" style="8" customWidth="1"/>
    <col min="11" max="11" width="14.6640625" style="8" customWidth="1"/>
    <col min="12" max="12" width="16.83203125" style="8" customWidth="1"/>
    <col min="13" max="13" width="24" style="8" customWidth="1"/>
    <col min="14" max="15" width="11" style="8" customWidth="1"/>
    <col min="16" max="16384" width="11" style="8"/>
  </cols>
  <sheetData>
    <row r="1" spans="1:14" customFormat="1" ht="47" customHeight="1" x14ac:dyDescent="0.3">
      <c r="A1" s="62"/>
      <c r="B1" s="63"/>
      <c r="C1" s="63"/>
      <c r="D1" s="159" t="s">
        <v>239</v>
      </c>
      <c r="E1" s="159"/>
      <c r="F1" s="159"/>
      <c r="G1" s="87"/>
      <c r="H1" s="184" t="s">
        <v>238</v>
      </c>
      <c r="I1" s="87"/>
      <c r="J1" s="48"/>
      <c r="K1" s="48"/>
      <c r="L1" s="45"/>
    </row>
    <row r="2" spans="1:14" customFormat="1" ht="83.25" customHeight="1" thickBot="1" x14ac:dyDescent="0.25">
      <c r="A2" s="62"/>
      <c r="B2" s="63"/>
      <c r="C2" s="63"/>
      <c r="D2" s="160" t="s">
        <v>241</v>
      </c>
      <c r="E2" s="160"/>
      <c r="F2" s="160"/>
      <c r="G2" s="88"/>
      <c r="H2" s="185"/>
      <c r="I2" s="88"/>
      <c r="J2" s="48"/>
      <c r="K2" s="48"/>
      <c r="L2" s="45"/>
    </row>
    <row r="3" spans="1:14" s="108" customFormat="1" ht="49" thickBot="1" x14ac:dyDescent="0.25">
      <c r="A3" s="104" t="s">
        <v>191</v>
      </c>
      <c r="B3" s="105" t="s">
        <v>186</v>
      </c>
      <c r="C3" s="105" t="s">
        <v>187</v>
      </c>
      <c r="D3" s="105" t="s">
        <v>533</v>
      </c>
      <c r="E3" s="106" t="s">
        <v>0</v>
      </c>
      <c r="F3" s="105" t="s">
        <v>301</v>
      </c>
      <c r="G3" s="105" t="s">
        <v>249</v>
      </c>
      <c r="H3" s="105" t="s">
        <v>188</v>
      </c>
      <c r="I3" s="107" t="s">
        <v>93</v>
      </c>
      <c r="N3" s="109"/>
    </row>
    <row r="4" spans="1:14" ht="31" customHeight="1" thickBot="1" x14ac:dyDescent="0.3">
      <c r="A4" s="170" t="s">
        <v>236</v>
      </c>
      <c r="B4" s="171"/>
      <c r="C4" s="171"/>
      <c r="D4" s="171"/>
      <c r="E4" s="171"/>
      <c r="F4" s="171"/>
      <c r="G4" s="171"/>
      <c r="H4" s="171"/>
      <c r="I4" s="172"/>
    </row>
    <row r="5" spans="1:14" ht="94.5" customHeight="1" x14ac:dyDescent="0.2">
      <c r="A5" s="199" t="s">
        <v>94</v>
      </c>
      <c r="B5" s="193" t="s">
        <v>212</v>
      </c>
      <c r="C5" s="202" t="s">
        <v>95</v>
      </c>
      <c r="D5" s="179" t="s">
        <v>534</v>
      </c>
      <c r="E5" s="89" t="s">
        <v>96</v>
      </c>
      <c r="F5" s="141" t="s">
        <v>258</v>
      </c>
      <c r="G5" s="165" t="s">
        <v>90</v>
      </c>
      <c r="H5" s="210"/>
      <c r="I5" s="218"/>
      <c r="N5" s="12" t="str">
        <f>'2. Process scope &amp; goals'!C9</f>
        <v>Yes</v>
      </c>
    </row>
    <row r="6" spans="1:14" ht="112" x14ac:dyDescent="0.2">
      <c r="A6" s="200"/>
      <c r="B6" s="194"/>
      <c r="C6" s="197"/>
      <c r="D6" s="177"/>
      <c r="E6" s="90" t="s">
        <v>185</v>
      </c>
      <c r="F6" s="132" t="s">
        <v>259</v>
      </c>
      <c r="G6" s="163"/>
      <c r="H6" s="211"/>
      <c r="I6" s="219"/>
      <c r="N6" s="8" t="str">
        <f>N5</f>
        <v>Yes</v>
      </c>
    </row>
    <row r="7" spans="1:14" ht="144" x14ac:dyDescent="0.2">
      <c r="A7" s="201"/>
      <c r="B7" s="195"/>
      <c r="C7" s="203"/>
      <c r="D7" s="180"/>
      <c r="E7" s="91" t="s">
        <v>16</v>
      </c>
      <c r="F7" s="142" t="s">
        <v>260</v>
      </c>
      <c r="G7" s="166"/>
      <c r="H7" s="223"/>
      <c r="I7" s="222"/>
      <c r="N7" s="8" t="str">
        <f>N5</f>
        <v>Yes</v>
      </c>
    </row>
    <row r="8" spans="1:14" ht="47.25" customHeight="1" x14ac:dyDescent="0.2">
      <c r="A8" s="190" t="s">
        <v>94</v>
      </c>
      <c r="B8" s="204" t="s">
        <v>213</v>
      </c>
      <c r="C8" s="206" t="s">
        <v>97</v>
      </c>
      <c r="D8" s="176" t="s">
        <v>98</v>
      </c>
      <c r="E8" s="92" t="s">
        <v>194</v>
      </c>
      <c r="F8" s="143" t="s">
        <v>197</v>
      </c>
      <c r="G8" s="162" t="s">
        <v>90</v>
      </c>
      <c r="H8" s="224"/>
      <c r="I8" s="221"/>
      <c r="N8" s="8" t="str">
        <f>N5</f>
        <v>Yes</v>
      </c>
    </row>
    <row r="9" spans="1:14" ht="48" x14ac:dyDescent="0.2">
      <c r="A9" s="191"/>
      <c r="B9" s="194"/>
      <c r="C9" s="207"/>
      <c r="D9" s="177"/>
      <c r="E9" s="90" t="s">
        <v>195</v>
      </c>
      <c r="F9" s="132" t="s">
        <v>198</v>
      </c>
      <c r="G9" s="163"/>
      <c r="H9" s="211"/>
      <c r="I9" s="219"/>
      <c r="N9" s="8" t="str">
        <f>N5</f>
        <v>Yes</v>
      </c>
    </row>
    <row r="10" spans="1:14" ht="81" thickBot="1" x14ac:dyDescent="0.25">
      <c r="A10" s="192"/>
      <c r="B10" s="205"/>
      <c r="C10" s="208"/>
      <c r="D10" s="178"/>
      <c r="E10" s="93" t="s">
        <v>190</v>
      </c>
      <c r="F10" s="131" t="s">
        <v>199</v>
      </c>
      <c r="G10" s="164"/>
      <c r="H10" s="216"/>
      <c r="I10" s="220"/>
      <c r="N10" s="8" t="str">
        <f>N5</f>
        <v>Yes</v>
      </c>
    </row>
    <row r="11" spans="1:14" ht="63" customHeight="1" x14ac:dyDescent="0.2">
      <c r="A11" s="199" t="s">
        <v>100</v>
      </c>
      <c r="B11" s="193" t="s">
        <v>213</v>
      </c>
      <c r="C11" s="202" t="s">
        <v>99</v>
      </c>
      <c r="D11" s="179" t="s">
        <v>535</v>
      </c>
      <c r="E11" s="89" t="s">
        <v>194</v>
      </c>
      <c r="F11" s="141" t="s">
        <v>447</v>
      </c>
      <c r="G11" s="165" t="s">
        <v>90</v>
      </c>
      <c r="H11" s="210"/>
      <c r="I11" s="218"/>
      <c r="N11" s="12" t="str">
        <f>'2. Process scope &amp; goals'!C10</f>
        <v>Yes</v>
      </c>
    </row>
    <row r="12" spans="1:14" ht="96" x14ac:dyDescent="0.2">
      <c r="A12" s="200"/>
      <c r="B12" s="194"/>
      <c r="C12" s="197"/>
      <c r="D12" s="177"/>
      <c r="E12" s="90" t="s">
        <v>195</v>
      </c>
      <c r="F12" s="132" t="s">
        <v>448</v>
      </c>
      <c r="G12" s="163"/>
      <c r="H12" s="211"/>
      <c r="I12" s="219"/>
      <c r="N12" s="8" t="str">
        <f>N11</f>
        <v>Yes</v>
      </c>
    </row>
    <row r="13" spans="1:14" ht="65" thickBot="1" x14ac:dyDescent="0.25">
      <c r="A13" s="201"/>
      <c r="B13" s="195"/>
      <c r="C13" s="203"/>
      <c r="D13" s="180"/>
      <c r="E13" s="91" t="s">
        <v>190</v>
      </c>
      <c r="F13" s="142" t="s">
        <v>435</v>
      </c>
      <c r="G13" s="166"/>
      <c r="H13" s="223"/>
      <c r="I13" s="222"/>
      <c r="N13" s="8" t="str">
        <f>N11</f>
        <v>Yes</v>
      </c>
    </row>
    <row r="14" spans="1:14" ht="63" customHeight="1" x14ac:dyDescent="0.2">
      <c r="A14" s="190" t="s">
        <v>100</v>
      </c>
      <c r="B14" s="193" t="s">
        <v>445</v>
      </c>
      <c r="C14" s="196" t="s">
        <v>101</v>
      </c>
      <c r="D14" s="176" t="s">
        <v>536</v>
      </c>
      <c r="E14" s="92" t="s">
        <v>96</v>
      </c>
      <c r="F14" s="143" t="s">
        <v>449</v>
      </c>
      <c r="G14" s="162" t="s">
        <v>90</v>
      </c>
      <c r="H14" s="224"/>
      <c r="I14" s="221"/>
      <c r="N14" s="8" t="str">
        <f>N11</f>
        <v>Yes</v>
      </c>
    </row>
    <row r="15" spans="1:14" ht="80" x14ac:dyDescent="0.2">
      <c r="A15" s="191"/>
      <c r="B15" s="194"/>
      <c r="C15" s="197"/>
      <c r="D15" s="177"/>
      <c r="E15" s="90" t="s">
        <v>185</v>
      </c>
      <c r="F15" s="143" t="s">
        <v>471</v>
      </c>
      <c r="G15" s="163"/>
      <c r="H15" s="211"/>
      <c r="I15" s="219"/>
      <c r="N15" s="8" t="str">
        <f>N11</f>
        <v>Yes</v>
      </c>
    </row>
    <row r="16" spans="1:14" ht="161" thickBot="1" x14ac:dyDescent="0.25">
      <c r="A16" s="192"/>
      <c r="B16" s="195"/>
      <c r="C16" s="198"/>
      <c r="D16" s="178"/>
      <c r="E16" s="93" t="s">
        <v>16</v>
      </c>
      <c r="F16" s="143" t="s">
        <v>450</v>
      </c>
      <c r="G16" s="164"/>
      <c r="H16" s="216"/>
      <c r="I16" s="220"/>
      <c r="N16" s="8" t="str">
        <f>N11</f>
        <v>Yes</v>
      </c>
    </row>
    <row r="17" spans="1:14" ht="64" x14ac:dyDescent="0.2">
      <c r="A17" s="209"/>
      <c r="B17" s="193" t="s">
        <v>213</v>
      </c>
      <c r="C17" s="202" t="s">
        <v>205</v>
      </c>
      <c r="D17" s="177" t="s">
        <v>305</v>
      </c>
      <c r="E17" s="92" t="s">
        <v>96</v>
      </c>
      <c r="F17" s="143" t="s">
        <v>451</v>
      </c>
      <c r="G17" s="165" t="s">
        <v>90</v>
      </c>
      <c r="H17" s="210"/>
      <c r="I17" s="218"/>
      <c r="N17" s="8" t="str">
        <f>N11</f>
        <v>Yes</v>
      </c>
    </row>
    <row r="18" spans="1:14" ht="64" x14ac:dyDescent="0.2">
      <c r="A18" s="191"/>
      <c r="B18" s="194"/>
      <c r="C18" s="197"/>
      <c r="D18" s="177"/>
      <c r="E18" s="90" t="s">
        <v>185</v>
      </c>
      <c r="F18" s="143" t="s">
        <v>452</v>
      </c>
      <c r="G18" s="163"/>
      <c r="H18" s="211"/>
      <c r="I18" s="219"/>
      <c r="N18" s="8" t="str">
        <f>N11</f>
        <v>Yes</v>
      </c>
    </row>
    <row r="19" spans="1:14" ht="49" thickBot="1" x14ac:dyDescent="0.25">
      <c r="A19" s="191"/>
      <c r="B19" s="195"/>
      <c r="C19" s="198"/>
      <c r="D19" s="178"/>
      <c r="E19" s="93" t="s">
        <v>16</v>
      </c>
      <c r="F19" s="143" t="s">
        <v>453</v>
      </c>
      <c r="G19" s="164"/>
      <c r="H19" s="211"/>
      <c r="I19" s="219"/>
      <c r="N19" s="8" t="str">
        <f>N11</f>
        <v>Yes</v>
      </c>
    </row>
    <row r="20" spans="1:14" ht="110.25" customHeight="1" x14ac:dyDescent="0.2">
      <c r="A20" s="191"/>
      <c r="B20" s="193" t="s">
        <v>213</v>
      </c>
      <c r="C20" s="202" t="s">
        <v>206</v>
      </c>
      <c r="D20" s="179" t="s">
        <v>537</v>
      </c>
      <c r="E20" s="92" t="s">
        <v>96</v>
      </c>
      <c r="F20" s="140" t="s">
        <v>454</v>
      </c>
      <c r="G20" s="165" t="s">
        <v>90</v>
      </c>
      <c r="H20" s="211"/>
      <c r="I20" s="219"/>
      <c r="N20" s="8" t="str">
        <f>N11</f>
        <v>Yes</v>
      </c>
    </row>
    <row r="21" spans="1:14" ht="144" x14ac:dyDescent="0.2">
      <c r="A21" s="191"/>
      <c r="B21" s="194"/>
      <c r="C21" s="197"/>
      <c r="D21" s="177"/>
      <c r="E21" s="90" t="s">
        <v>185</v>
      </c>
      <c r="F21" s="132" t="s">
        <v>455</v>
      </c>
      <c r="G21" s="163"/>
      <c r="H21" s="211"/>
      <c r="I21" s="219"/>
      <c r="N21" s="8" t="str">
        <f>N11</f>
        <v>Yes</v>
      </c>
    </row>
    <row r="22" spans="1:14" ht="129" thickBot="1" x14ac:dyDescent="0.25">
      <c r="A22" s="192"/>
      <c r="B22" s="195"/>
      <c r="C22" s="198"/>
      <c r="D22" s="178"/>
      <c r="E22" s="93" t="s">
        <v>16</v>
      </c>
      <c r="F22" s="131" t="s">
        <v>472</v>
      </c>
      <c r="G22" s="164"/>
      <c r="H22" s="216"/>
      <c r="I22" s="220"/>
      <c r="N22" s="8" t="str">
        <f>N11</f>
        <v>Yes</v>
      </c>
    </row>
    <row r="23" spans="1:14" ht="80" x14ac:dyDescent="0.2">
      <c r="A23" s="199" t="s">
        <v>102</v>
      </c>
      <c r="B23" s="193" t="s">
        <v>213</v>
      </c>
      <c r="C23" s="202" t="s">
        <v>104</v>
      </c>
      <c r="D23" s="179" t="s">
        <v>538</v>
      </c>
      <c r="E23" s="89" t="s">
        <v>194</v>
      </c>
      <c r="F23" s="141" t="s">
        <v>456</v>
      </c>
      <c r="G23" s="165" t="s">
        <v>90</v>
      </c>
      <c r="H23" s="210"/>
      <c r="I23" s="218"/>
      <c r="N23" s="12" t="str">
        <f>'2. Process scope &amp; goals'!C11</f>
        <v>Yes</v>
      </c>
    </row>
    <row r="24" spans="1:14" ht="64" x14ac:dyDescent="0.2">
      <c r="A24" s="200"/>
      <c r="B24" s="194"/>
      <c r="C24" s="197"/>
      <c r="D24" s="177"/>
      <c r="E24" s="90" t="s">
        <v>195</v>
      </c>
      <c r="F24" s="132" t="s">
        <v>457</v>
      </c>
      <c r="G24" s="163"/>
      <c r="H24" s="211"/>
      <c r="I24" s="219"/>
      <c r="N24" s="8" t="str">
        <f>N23</f>
        <v>Yes</v>
      </c>
    </row>
    <row r="25" spans="1:14" ht="97" thickBot="1" x14ac:dyDescent="0.25">
      <c r="A25" s="217"/>
      <c r="B25" s="205"/>
      <c r="C25" s="198"/>
      <c r="D25" s="178"/>
      <c r="E25" s="93" t="s">
        <v>190</v>
      </c>
      <c r="F25" s="131" t="s">
        <v>436</v>
      </c>
      <c r="G25" s="164"/>
      <c r="H25" s="216"/>
      <c r="I25" s="220"/>
      <c r="N25" s="8" t="str">
        <f>N23</f>
        <v>Yes</v>
      </c>
    </row>
    <row r="26" spans="1:14" ht="64" x14ac:dyDescent="0.2">
      <c r="A26" s="199" t="s">
        <v>103</v>
      </c>
      <c r="B26" s="193" t="s">
        <v>212</v>
      </c>
      <c r="C26" s="202" t="s">
        <v>105</v>
      </c>
      <c r="D26" s="179" t="s">
        <v>539</v>
      </c>
      <c r="E26" s="89" t="s">
        <v>96</v>
      </c>
      <c r="F26" s="141" t="s">
        <v>458</v>
      </c>
      <c r="G26" s="165" t="s">
        <v>90</v>
      </c>
      <c r="H26" s="210"/>
      <c r="I26" s="218"/>
      <c r="N26" s="12" t="str">
        <f>'2. Process scope &amp; goals'!C12</f>
        <v>Yes</v>
      </c>
    </row>
    <row r="27" spans="1:14" ht="160" x14ac:dyDescent="0.2">
      <c r="A27" s="200"/>
      <c r="B27" s="194"/>
      <c r="C27" s="197"/>
      <c r="D27" s="177"/>
      <c r="E27" s="90" t="s">
        <v>185</v>
      </c>
      <c r="F27" s="132" t="s">
        <v>459</v>
      </c>
      <c r="G27" s="163"/>
      <c r="H27" s="211"/>
      <c r="I27" s="219"/>
      <c r="N27" s="8" t="str">
        <f>N26</f>
        <v>Yes</v>
      </c>
    </row>
    <row r="28" spans="1:14" ht="81" thickBot="1" x14ac:dyDescent="0.25">
      <c r="A28" s="217"/>
      <c r="B28" s="205"/>
      <c r="C28" s="198"/>
      <c r="D28" s="178"/>
      <c r="E28" s="93" t="s">
        <v>16</v>
      </c>
      <c r="F28" s="131" t="s">
        <v>460</v>
      </c>
      <c r="G28" s="164"/>
      <c r="H28" s="216"/>
      <c r="I28" s="220"/>
      <c r="N28" s="13" t="str">
        <f>N26</f>
        <v>Yes</v>
      </c>
    </row>
    <row r="29" spans="1:14" ht="47.25" customHeight="1" x14ac:dyDescent="0.2">
      <c r="A29" s="209" t="s">
        <v>103</v>
      </c>
      <c r="B29" s="193" t="s">
        <v>213</v>
      </c>
      <c r="C29" s="202" t="s">
        <v>106</v>
      </c>
      <c r="D29" s="179" t="s">
        <v>540</v>
      </c>
      <c r="E29" s="89" t="s">
        <v>189</v>
      </c>
      <c r="F29" s="141" t="s">
        <v>461</v>
      </c>
      <c r="G29" s="165" t="s">
        <v>90</v>
      </c>
      <c r="H29" s="210"/>
      <c r="I29" s="218"/>
      <c r="N29" s="14" t="str">
        <f>N26</f>
        <v>Yes</v>
      </c>
    </row>
    <row r="30" spans="1:14" ht="48" x14ac:dyDescent="0.2">
      <c r="A30" s="191"/>
      <c r="B30" s="194"/>
      <c r="C30" s="197"/>
      <c r="D30" s="177"/>
      <c r="E30" s="90" t="s">
        <v>195</v>
      </c>
      <c r="F30" s="132" t="s">
        <v>462</v>
      </c>
      <c r="G30" s="163"/>
      <c r="H30" s="211"/>
      <c r="I30" s="219"/>
      <c r="N30" s="13" t="str">
        <f>N26</f>
        <v>Yes</v>
      </c>
    </row>
    <row r="31" spans="1:14" ht="65" thickBot="1" x14ac:dyDescent="0.25">
      <c r="A31" s="192"/>
      <c r="B31" s="205"/>
      <c r="C31" s="198"/>
      <c r="D31" s="178"/>
      <c r="E31" s="93" t="s">
        <v>190</v>
      </c>
      <c r="F31" s="131" t="s">
        <v>463</v>
      </c>
      <c r="G31" s="164"/>
      <c r="H31" s="216"/>
      <c r="I31" s="220"/>
      <c r="N31" s="13" t="str">
        <f>N26</f>
        <v>Yes</v>
      </c>
    </row>
    <row r="32" spans="1:14" ht="80" x14ac:dyDescent="0.2">
      <c r="A32" s="209" t="s">
        <v>103</v>
      </c>
      <c r="B32" s="193" t="s">
        <v>212</v>
      </c>
      <c r="C32" s="202" t="s">
        <v>107</v>
      </c>
      <c r="D32" s="179" t="s">
        <v>306</v>
      </c>
      <c r="E32" s="89" t="s">
        <v>96</v>
      </c>
      <c r="F32" s="141" t="s">
        <v>464</v>
      </c>
      <c r="G32" s="165" t="s">
        <v>90</v>
      </c>
      <c r="H32" s="210"/>
      <c r="I32" s="218"/>
      <c r="N32" s="14" t="str">
        <f>N26</f>
        <v>Yes</v>
      </c>
    </row>
    <row r="33" spans="1:14" ht="80" x14ac:dyDescent="0.2">
      <c r="A33" s="191"/>
      <c r="B33" s="194"/>
      <c r="C33" s="197"/>
      <c r="D33" s="177"/>
      <c r="E33" s="90" t="s">
        <v>185</v>
      </c>
      <c r="F33" s="132" t="s">
        <v>437</v>
      </c>
      <c r="G33" s="163"/>
      <c r="H33" s="211"/>
      <c r="I33" s="219"/>
      <c r="N33" s="13" t="str">
        <f>N26</f>
        <v>Yes</v>
      </c>
    </row>
    <row r="34" spans="1:14" ht="65" thickBot="1" x14ac:dyDescent="0.25">
      <c r="A34" s="192"/>
      <c r="B34" s="205"/>
      <c r="C34" s="198"/>
      <c r="D34" s="178"/>
      <c r="E34" s="93" t="s">
        <v>16</v>
      </c>
      <c r="F34" s="131" t="s">
        <v>438</v>
      </c>
      <c r="G34" s="164"/>
      <c r="H34" s="216"/>
      <c r="I34" s="220"/>
      <c r="N34" s="8" t="str">
        <f>N26</f>
        <v>Yes</v>
      </c>
    </row>
    <row r="35" spans="1:14" ht="47.25" customHeight="1" x14ac:dyDescent="0.2">
      <c r="A35" s="199" t="s">
        <v>108</v>
      </c>
      <c r="B35" s="193" t="s">
        <v>212</v>
      </c>
      <c r="C35" s="202" t="s">
        <v>109</v>
      </c>
      <c r="D35" s="179" t="s">
        <v>541</v>
      </c>
      <c r="E35" s="89" t="s">
        <v>96</v>
      </c>
      <c r="F35" s="141" t="s">
        <v>261</v>
      </c>
      <c r="G35" s="165" t="s">
        <v>90</v>
      </c>
      <c r="H35" s="210"/>
      <c r="I35" s="218"/>
      <c r="N35" s="12" t="str">
        <f>'2. Process scope &amp; goals'!C13</f>
        <v>Yes</v>
      </c>
    </row>
    <row r="36" spans="1:14" ht="32" x14ac:dyDescent="0.2">
      <c r="A36" s="200"/>
      <c r="B36" s="194"/>
      <c r="C36" s="197"/>
      <c r="D36" s="177"/>
      <c r="E36" s="90" t="s">
        <v>185</v>
      </c>
      <c r="F36" s="132" t="s">
        <v>201</v>
      </c>
      <c r="G36" s="163"/>
      <c r="H36" s="211"/>
      <c r="I36" s="219"/>
      <c r="N36" s="8" t="str">
        <f>N35</f>
        <v>Yes</v>
      </c>
    </row>
    <row r="37" spans="1:14" ht="49" thickBot="1" x14ac:dyDescent="0.25">
      <c r="A37" s="217"/>
      <c r="B37" s="205"/>
      <c r="C37" s="198"/>
      <c r="D37" s="178"/>
      <c r="E37" s="93" t="s">
        <v>16</v>
      </c>
      <c r="F37" s="131" t="s">
        <v>202</v>
      </c>
      <c r="G37" s="164"/>
      <c r="H37" s="216"/>
      <c r="I37" s="220"/>
      <c r="N37" s="8" t="str">
        <f>N36</f>
        <v>Yes</v>
      </c>
    </row>
    <row r="38" spans="1:14" ht="63" customHeight="1" x14ac:dyDescent="0.2">
      <c r="A38" s="209"/>
      <c r="B38" s="193" t="s">
        <v>212</v>
      </c>
      <c r="C38" s="202" t="s">
        <v>207</v>
      </c>
      <c r="D38" s="188" t="s">
        <v>307</v>
      </c>
      <c r="E38" s="89" t="s">
        <v>96</v>
      </c>
      <c r="F38" s="140" t="s">
        <v>465</v>
      </c>
      <c r="G38" s="165" t="s">
        <v>90</v>
      </c>
      <c r="H38" s="210"/>
      <c r="I38" s="218"/>
      <c r="N38" s="8" t="str">
        <f>N36</f>
        <v>Yes</v>
      </c>
    </row>
    <row r="39" spans="1:14" ht="80" x14ac:dyDescent="0.2">
      <c r="A39" s="191"/>
      <c r="B39" s="194"/>
      <c r="C39" s="197"/>
      <c r="D39" s="182"/>
      <c r="E39" s="90" t="s">
        <v>185</v>
      </c>
      <c r="F39" s="140" t="s">
        <v>466</v>
      </c>
      <c r="G39" s="163"/>
      <c r="H39" s="211"/>
      <c r="I39" s="219"/>
      <c r="N39" s="8" t="str">
        <f>N36</f>
        <v>Yes</v>
      </c>
    </row>
    <row r="40" spans="1:14" ht="97" thickBot="1" x14ac:dyDescent="0.25">
      <c r="A40" s="192"/>
      <c r="B40" s="205"/>
      <c r="C40" s="198"/>
      <c r="D40" s="189"/>
      <c r="E40" s="93" t="s">
        <v>16</v>
      </c>
      <c r="F40" s="140" t="s">
        <v>467</v>
      </c>
      <c r="G40" s="164"/>
      <c r="H40" s="216"/>
      <c r="I40" s="220"/>
      <c r="N40" s="8" t="str">
        <f>N36</f>
        <v>Yes</v>
      </c>
    </row>
    <row r="41" spans="1:14" ht="96" x14ac:dyDescent="0.2">
      <c r="A41" s="199" t="s">
        <v>110</v>
      </c>
      <c r="B41" s="193" t="s">
        <v>212</v>
      </c>
      <c r="C41" s="202" t="s">
        <v>111</v>
      </c>
      <c r="D41" s="179" t="s">
        <v>542</v>
      </c>
      <c r="E41" s="89" t="s">
        <v>96</v>
      </c>
      <c r="F41" s="141" t="s">
        <v>439</v>
      </c>
      <c r="G41" s="165" t="s">
        <v>90</v>
      </c>
      <c r="H41" s="210"/>
      <c r="I41" s="218"/>
      <c r="N41" s="12" t="str">
        <f>'2. Process scope &amp; goals'!C14</f>
        <v>Yes</v>
      </c>
    </row>
    <row r="42" spans="1:14" ht="48" x14ac:dyDescent="0.2">
      <c r="A42" s="200"/>
      <c r="B42" s="194"/>
      <c r="C42" s="197"/>
      <c r="D42" s="177"/>
      <c r="E42" s="90" t="s">
        <v>185</v>
      </c>
      <c r="F42" s="132" t="s">
        <v>440</v>
      </c>
      <c r="G42" s="163"/>
      <c r="H42" s="211"/>
      <c r="I42" s="219"/>
      <c r="N42" s="8" t="str">
        <f>N41</f>
        <v>Yes</v>
      </c>
    </row>
    <row r="43" spans="1:14" ht="113" thickBot="1" x14ac:dyDescent="0.25">
      <c r="A43" s="217"/>
      <c r="B43" s="205"/>
      <c r="C43" s="198"/>
      <c r="D43" s="178"/>
      <c r="E43" s="93" t="s">
        <v>16</v>
      </c>
      <c r="F43" s="131" t="s">
        <v>441</v>
      </c>
      <c r="G43" s="164"/>
      <c r="H43" s="216"/>
      <c r="I43" s="220"/>
      <c r="N43" s="8" t="str">
        <f>N41</f>
        <v>Yes</v>
      </c>
    </row>
    <row r="44" spans="1:14" ht="80" x14ac:dyDescent="0.2">
      <c r="A44" s="209"/>
      <c r="B44" s="193" t="s">
        <v>212</v>
      </c>
      <c r="C44" s="202" t="s">
        <v>208</v>
      </c>
      <c r="D44" s="179" t="s">
        <v>308</v>
      </c>
      <c r="E44" s="89" t="s">
        <v>96</v>
      </c>
      <c r="F44" s="141" t="s">
        <v>442</v>
      </c>
      <c r="G44" s="165" t="s">
        <v>90</v>
      </c>
      <c r="H44" s="210"/>
      <c r="I44" s="218"/>
      <c r="N44" s="8" t="str">
        <f>N41</f>
        <v>Yes</v>
      </c>
    </row>
    <row r="45" spans="1:14" ht="80" x14ac:dyDescent="0.2">
      <c r="A45" s="191"/>
      <c r="B45" s="194"/>
      <c r="C45" s="197"/>
      <c r="D45" s="177"/>
      <c r="E45" s="90" t="s">
        <v>185</v>
      </c>
      <c r="F45" s="132" t="s">
        <v>443</v>
      </c>
      <c r="G45" s="163"/>
      <c r="H45" s="211"/>
      <c r="I45" s="219"/>
      <c r="N45" s="8" t="str">
        <f>N41</f>
        <v>Yes</v>
      </c>
    </row>
    <row r="46" spans="1:14" ht="145" thickBot="1" x14ac:dyDescent="0.25">
      <c r="A46" s="192"/>
      <c r="B46" s="205"/>
      <c r="C46" s="198"/>
      <c r="D46" s="178"/>
      <c r="E46" s="91" t="s">
        <v>16</v>
      </c>
      <c r="F46" s="131" t="s">
        <v>444</v>
      </c>
      <c r="G46" s="164"/>
      <c r="H46" s="216"/>
      <c r="I46" s="220"/>
      <c r="N46" s="8" t="str">
        <f>N41</f>
        <v>Yes</v>
      </c>
    </row>
    <row r="47" spans="1:14" ht="63" customHeight="1" x14ac:dyDescent="0.2">
      <c r="A47" s="199" t="s">
        <v>114</v>
      </c>
      <c r="B47" s="193" t="s">
        <v>212</v>
      </c>
      <c r="C47" s="202" t="s">
        <v>112</v>
      </c>
      <c r="D47" s="179" t="s">
        <v>543</v>
      </c>
      <c r="E47" s="89" t="s">
        <v>96</v>
      </c>
      <c r="F47" s="141" t="s">
        <v>468</v>
      </c>
      <c r="G47" s="165" t="s">
        <v>90</v>
      </c>
      <c r="H47" s="210"/>
      <c r="I47" s="218"/>
      <c r="N47" s="12" t="str">
        <f>'2. Process scope &amp; goals'!C15</f>
        <v>Yes</v>
      </c>
    </row>
    <row r="48" spans="1:14" ht="96" x14ac:dyDescent="0.2">
      <c r="A48" s="200"/>
      <c r="B48" s="194"/>
      <c r="C48" s="197"/>
      <c r="D48" s="177"/>
      <c r="E48" s="90" t="s">
        <v>185</v>
      </c>
      <c r="F48" s="132" t="s">
        <v>469</v>
      </c>
      <c r="G48" s="163"/>
      <c r="H48" s="211"/>
      <c r="I48" s="219"/>
      <c r="N48" s="8" t="str">
        <f>N47</f>
        <v>Yes</v>
      </c>
    </row>
    <row r="49" spans="1:14" ht="80" x14ac:dyDescent="0.2">
      <c r="A49" s="201"/>
      <c r="B49" s="195"/>
      <c r="C49" s="203"/>
      <c r="D49" s="180"/>
      <c r="E49" s="91" t="s">
        <v>16</v>
      </c>
      <c r="F49" s="142" t="s">
        <v>470</v>
      </c>
      <c r="G49" s="166"/>
      <c r="H49" s="223"/>
      <c r="I49" s="222"/>
      <c r="N49" s="8" t="str">
        <f>N47</f>
        <v>Yes</v>
      </c>
    </row>
    <row r="50" spans="1:14" ht="63" customHeight="1" x14ac:dyDescent="0.2">
      <c r="A50" s="190" t="s">
        <v>114</v>
      </c>
      <c r="B50" s="204" t="s">
        <v>212</v>
      </c>
      <c r="C50" s="196" t="s">
        <v>113</v>
      </c>
      <c r="D50" s="176" t="s">
        <v>544</v>
      </c>
      <c r="E50" s="92" t="s">
        <v>96</v>
      </c>
      <c r="F50" s="143" t="s">
        <v>203</v>
      </c>
      <c r="G50" s="162" t="s">
        <v>90</v>
      </c>
      <c r="H50" s="224"/>
      <c r="I50" s="221"/>
      <c r="N50" s="8" t="str">
        <f>N47</f>
        <v>Yes</v>
      </c>
    </row>
    <row r="51" spans="1:14" ht="80" x14ac:dyDescent="0.2">
      <c r="A51" s="191"/>
      <c r="B51" s="194"/>
      <c r="C51" s="197"/>
      <c r="D51" s="177"/>
      <c r="E51" s="90" t="s">
        <v>185</v>
      </c>
      <c r="F51" s="132" t="s">
        <v>204</v>
      </c>
      <c r="G51" s="163"/>
      <c r="H51" s="211"/>
      <c r="I51" s="219"/>
      <c r="N51" s="8" t="str">
        <f>N47</f>
        <v>Yes</v>
      </c>
    </row>
    <row r="52" spans="1:14" ht="113" thickBot="1" x14ac:dyDescent="0.25">
      <c r="A52" s="192"/>
      <c r="B52" s="205"/>
      <c r="C52" s="198"/>
      <c r="D52" s="178"/>
      <c r="E52" s="93" t="s">
        <v>16</v>
      </c>
      <c r="F52" s="131" t="s">
        <v>262</v>
      </c>
      <c r="G52" s="164"/>
      <c r="H52" s="216"/>
      <c r="I52" s="220"/>
      <c r="N52" s="8" t="str">
        <f>N47</f>
        <v>Yes</v>
      </c>
    </row>
    <row r="53" spans="1:14" ht="32" thickBot="1" x14ac:dyDescent="0.25">
      <c r="A53" s="173" t="s">
        <v>237</v>
      </c>
      <c r="B53" s="174"/>
      <c r="C53" s="174"/>
      <c r="D53" s="174"/>
      <c r="E53" s="174"/>
      <c r="F53" s="174"/>
      <c r="G53" s="174"/>
      <c r="H53" s="174"/>
      <c r="I53" s="175"/>
    </row>
    <row r="54" spans="1:14" ht="64" x14ac:dyDescent="0.2">
      <c r="A54" s="225" t="s">
        <v>12</v>
      </c>
      <c r="B54" s="228" t="s">
        <v>214</v>
      </c>
      <c r="C54" s="228" t="s">
        <v>27</v>
      </c>
      <c r="D54" s="188" t="s">
        <v>545</v>
      </c>
      <c r="E54" s="89" t="s">
        <v>14</v>
      </c>
      <c r="F54" s="144" t="s">
        <v>174</v>
      </c>
      <c r="G54" s="187" t="s">
        <v>90</v>
      </c>
      <c r="H54" s="210"/>
      <c r="I54" s="218"/>
      <c r="N54" s="12" t="str">
        <f>'2. Process scope &amp; goals'!C17</f>
        <v>Yes</v>
      </c>
    </row>
    <row r="55" spans="1:14" ht="80" x14ac:dyDescent="0.2">
      <c r="A55" s="226"/>
      <c r="B55" s="229"/>
      <c r="C55" s="229"/>
      <c r="D55" s="182"/>
      <c r="E55" s="90" t="s">
        <v>15</v>
      </c>
      <c r="F55" s="145" t="s">
        <v>175</v>
      </c>
      <c r="G55" s="168"/>
      <c r="H55" s="211"/>
      <c r="I55" s="219"/>
      <c r="N55" s="8" t="str">
        <f>N54</f>
        <v>Yes</v>
      </c>
    </row>
    <row r="56" spans="1:14" ht="80" x14ac:dyDescent="0.2">
      <c r="A56" s="227"/>
      <c r="B56" s="230"/>
      <c r="C56" s="230"/>
      <c r="D56" s="183"/>
      <c r="E56" s="91" t="s">
        <v>16</v>
      </c>
      <c r="F56" s="146" t="s">
        <v>176</v>
      </c>
      <c r="G56" s="169"/>
      <c r="H56" s="223"/>
      <c r="I56" s="222"/>
      <c r="N56" s="8" t="str">
        <f>N54</f>
        <v>Yes</v>
      </c>
    </row>
    <row r="57" spans="1:14" ht="64" x14ac:dyDescent="0.2">
      <c r="A57" s="231" t="s">
        <v>12</v>
      </c>
      <c r="B57" s="234" t="s">
        <v>214</v>
      </c>
      <c r="C57" s="234" t="s">
        <v>28</v>
      </c>
      <c r="D57" s="181" t="s">
        <v>546</v>
      </c>
      <c r="E57" s="92" t="s">
        <v>14</v>
      </c>
      <c r="F57" s="147" t="s">
        <v>263</v>
      </c>
      <c r="G57" s="167" t="s">
        <v>90</v>
      </c>
      <c r="H57" s="224"/>
      <c r="I57" s="221"/>
      <c r="N57" s="8" t="str">
        <f>N54</f>
        <v>Yes</v>
      </c>
    </row>
    <row r="58" spans="1:14" ht="80" x14ac:dyDescent="0.2">
      <c r="A58" s="232"/>
      <c r="B58" s="229"/>
      <c r="C58" s="229"/>
      <c r="D58" s="182"/>
      <c r="E58" s="90" t="s">
        <v>15</v>
      </c>
      <c r="F58" s="145" t="s">
        <v>177</v>
      </c>
      <c r="G58" s="168"/>
      <c r="H58" s="211"/>
      <c r="I58" s="219"/>
      <c r="N58" s="8" t="str">
        <f>N54</f>
        <v>Yes</v>
      </c>
    </row>
    <row r="59" spans="1:14" ht="32" x14ac:dyDescent="0.2">
      <c r="A59" s="233"/>
      <c r="B59" s="230"/>
      <c r="C59" s="230"/>
      <c r="D59" s="183"/>
      <c r="E59" s="91" t="s">
        <v>16</v>
      </c>
      <c r="F59" s="146" t="s">
        <v>200</v>
      </c>
      <c r="G59" s="169"/>
      <c r="H59" s="223"/>
      <c r="I59" s="222"/>
      <c r="N59" s="8" t="str">
        <f>N54</f>
        <v>Yes</v>
      </c>
    </row>
    <row r="60" spans="1:14" ht="63" customHeight="1" x14ac:dyDescent="0.2">
      <c r="A60" s="231" t="s">
        <v>12</v>
      </c>
      <c r="B60" s="234" t="s">
        <v>215</v>
      </c>
      <c r="C60" s="234" t="s">
        <v>91</v>
      </c>
      <c r="D60" s="181" t="s">
        <v>547</v>
      </c>
      <c r="E60" s="92" t="s">
        <v>189</v>
      </c>
      <c r="F60" s="147" t="s">
        <v>473</v>
      </c>
      <c r="G60" s="167" t="s">
        <v>90</v>
      </c>
      <c r="H60" s="224"/>
      <c r="I60" s="221"/>
      <c r="N60" s="8" t="str">
        <f>N54</f>
        <v>Yes</v>
      </c>
    </row>
    <row r="61" spans="1:14" ht="64" x14ac:dyDescent="0.2">
      <c r="A61" s="232"/>
      <c r="B61" s="229"/>
      <c r="C61" s="229"/>
      <c r="D61" s="182"/>
      <c r="E61" s="90" t="s">
        <v>195</v>
      </c>
      <c r="F61" s="145" t="s">
        <v>474</v>
      </c>
      <c r="G61" s="168"/>
      <c r="H61" s="211"/>
      <c r="I61" s="219"/>
      <c r="N61" s="8" t="str">
        <f>N54</f>
        <v>Yes</v>
      </c>
    </row>
    <row r="62" spans="1:14" ht="176" x14ac:dyDescent="0.2">
      <c r="A62" s="233"/>
      <c r="B62" s="230"/>
      <c r="C62" s="230"/>
      <c r="D62" s="183"/>
      <c r="E62" s="91" t="s">
        <v>190</v>
      </c>
      <c r="F62" s="146" t="s">
        <v>475</v>
      </c>
      <c r="G62" s="169"/>
      <c r="H62" s="223"/>
      <c r="I62" s="222"/>
      <c r="N62" s="8" t="str">
        <f>N54</f>
        <v>Yes</v>
      </c>
    </row>
    <row r="63" spans="1:14" ht="80" x14ac:dyDescent="0.2">
      <c r="A63" s="231" t="s">
        <v>12</v>
      </c>
      <c r="B63" s="234" t="s">
        <v>214</v>
      </c>
      <c r="C63" s="234" t="s">
        <v>196</v>
      </c>
      <c r="D63" s="181" t="s">
        <v>548</v>
      </c>
      <c r="E63" s="92" t="s">
        <v>14</v>
      </c>
      <c r="F63" s="147" t="s">
        <v>145</v>
      </c>
      <c r="G63" s="167" t="s">
        <v>90</v>
      </c>
      <c r="H63" s="224"/>
      <c r="I63" s="221"/>
      <c r="N63" s="8" t="str">
        <f>N54</f>
        <v>Yes</v>
      </c>
    </row>
    <row r="64" spans="1:14" ht="64" x14ac:dyDescent="0.2">
      <c r="A64" s="232"/>
      <c r="B64" s="229"/>
      <c r="C64" s="229"/>
      <c r="D64" s="182"/>
      <c r="E64" s="90" t="s">
        <v>15</v>
      </c>
      <c r="F64" s="145" t="s">
        <v>160</v>
      </c>
      <c r="G64" s="168"/>
      <c r="H64" s="211"/>
      <c r="I64" s="219"/>
      <c r="N64" s="8" t="str">
        <f>N54</f>
        <v>Yes</v>
      </c>
    </row>
    <row r="65" spans="1:14" ht="49" thickBot="1" x14ac:dyDescent="0.25">
      <c r="A65" s="235"/>
      <c r="B65" s="236"/>
      <c r="C65" s="236"/>
      <c r="D65" s="189"/>
      <c r="E65" s="93" t="s">
        <v>16</v>
      </c>
      <c r="F65" s="148" t="s">
        <v>161</v>
      </c>
      <c r="G65" s="186"/>
      <c r="H65" s="216"/>
      <c r="I65" s="220"/>
      <c r="N65" s="8" t="str">
        <f>N54</f>
        <v>Yes</v>
      </c>
    </row>
    <row r="66" spans="1:14" ht="64" x14ac:dyDescent="0.2">
      <c r="A66" s="225" t="s">
        <v>1</v>
      </c>
      <c r="B66" s="228" t="s">
        <v>214</v>
      </c>
      <c r="C66" s="238" t="s">
        <v>29</v>
      </c>
      <c r="D66" s="181" t="s">
        <v>13</v>
      </c>
      <c r="E66" s="92" t="s">
        <v>14</v>
      </c>
      <c r="F66" s="147" t="s">
        <v>146</v>
      </c>
      <c r="G66" s="187" t="s">
        <v>90</v>
      </c>
      <c r="H66" s="210"/>
      <c r="I66" s="218"/>
      <c r="N66" s="8" t="str">
        <f>N69</f>
        <v>Yes</v>
      </c>
    </row>
    <row r="67" spans="1:14" ht="48" x14ac:dyDescent="0.2">
      <c r="A67" s="226"/>
      <c r="B67" s="229"/>
      <c r="C67" s="239"/>
      <c r="D67" s="182"/>
      <c r="E67" s="90" t="s">
        <v>15</v>
      </c>
      <c r="F67" s="145" t="s">
        <v>162</v>
      </c>
      <c r="G67" s="168"/>
      <c r="H67" s="211"/>
      <c r="I67" s="219"/>
      <c r="N67" s="8" t="str">
        <f>N69</f>
        <v>Yes</v>
      </c>
    </row>
    <row r="68" spans="1:14" ht="49" thickBot="1" x14ac:dyDescent="0.25">
      <c r="A68" s="237"/>
      <c r="B68" s="236"/>
      <c r="C68" s="240"/>
      <c r="D68" s="183"/>
      <c r="E68" s="91" t="s">
        <v>16</v>
      </c>
      <c r="F68" s="146" t="s">
        <v>163</v>
      </c>
      <c r="G68" s="186"/>
      <c r="H68" s="216"/>
      <c r="I68" s="220"/>
      <c r="N68" s="8" t="str">
        <f>N69</f>
        <v>Yes</v>
      </c>
    </row>
    <row r="69" spans="1:14" ht="48" x14ac:dyDescent="0.2">
      <c r="A69" s="241" t="s">
        <v>1</v>
      </c>
      <c r="B69" s="228" t="s">
        <v>214</v>
      </c>
      <c r="C69" s="238" t="s">
        <v>30</v>
      </c>
      <c r="D69" s="188" t="s">
        <v>115</v>
      </c>
      <c r="E69" s="89" t="s">
        <v>14</v>
      </c>
      <c r="F69" s="144" t="s">
        <v>178</v>
      </c>
      <c r="G69" s="187" t="s">
        <v>90</v>
      </c>
      <c r="H69" s="210"/>
      <c r="I69" s="218"/>
      <c r="N69" s="8" t="str">
        <f>'2. Process scope &amp; goals'!C18</f>
        <v>Yes</v>
      </c>
    </row>
    <row r="70" spans="1:14" ht="80" x14ac:dyDescent="0.2">
      <c r="A70" s="242"/>
      <c r="B70" s="229"/>
      <c r="C70" s="239"/>
      <c r="D70" s="182"/>
      <c r="E70" s="90" t="s">
        <v>15</v>
      </c>
      <c r="F70" s="145" t="s">
        <v>179</v>
      </c>
      <c r="G70" s="168"/>
      <c r="H70" s="211"/>
      <c r="I70" s="219"/>
      <c r="N70" s="8" t="str">
        <f>N69</f>
        <v>Yes</v>
      </c>
    </row>
    <row r="71" spans="1:14" ht="48" x14ac:dyDescent="0.2">
      <c r="A71" s="243"/>
      <c r="B71" s="230"/>
      <c r="C71" s="244"/>
      <c r="D71" s="183"/>
      <c r="E71" s="91" t="s">
        <v>16</v>
      </c>
      <c r="F71" s="146" t="s">
        <v>180</v>
      </c>
      <c r="G71" s="169"/>
      <c r="H71" s="223"/>
      <c r="I71" s="222"/>
      <c r="N71" s="8" t="str">
        <f>N69</f>
        <v>Yes</v>
      </c>
    </row>
    <row r="72" spans="1:14" ht="32" x14ac:dyDescent="0.2">
      <c r="A72" s="231" t="s">
        <v>1</v>
      </c>
      <c r="B72" s="234" t="s">
        <v>214</v>
      </c>
      <c r="C72" s="234" t="s">
        <v>32</v>
      </c>
      <c r="D72" s="181" t="s">
        <v>116</v>
      </c>
      <c r="E72" s="92" t="s">
        <v>14</v>
      </c>
      <c r="F72" s="147" t="s">
        <v>164</v>
      </c>
      <c r="G72" s="167" t="s">
        <v>90</v>
      </c>
      <c r="H72" s="224"/>
      <c r="I72" s="221"/>
      <c r="N72" s="8" t="str">
        <f>N69</f>
        <v>Yes</v>
      </c>
    </row>
    <row r="73" spans="1:14" ht="48" x14ac:dyDescent="0.2">
      <c r="A73" s="232"/>
      <c r="B73" s="229"/>
      <c r="C73" s="229"/>
      <c r="D73" s="182"/>
      <c r="E73" s="90" t="s">
        <v>15</v>
      </c>
      <c r="F73" s="145" t="s">
        <v>181</v>
      </c>
      <c r="G73" s="168"/>
      <c r="H73" s="211"/>
      <c r="I73" s="219"/>
      <c r="N73" s="8" t="str">
        <f>N69</f>
        <v>Yes</v>
      </c>
    </row>
    <row r="74" spans="1:14" ht="64" x14ac:dyDescent="0.2">
      <c r="A74" s="233"/>
      <c r="B74" s="230"/>
      <c r="C74" s="230"/>
      <c r="D74" s="183"/>
      <c r="E74" s="91" t="s">
        <v>16</v>
      </c>
      <c r="F74" s="146" t="s">
        <v>165</v>
      </c>
      <c r="G74" s="169"/>
      <c r="H74" s="223"/>
      <c r="I74" s="222"/>
      <c r="N74" s="8" t="str">
        <f>N69</f>
        <v>Yes</v>
      </c>
    </row>
    <row r="75" spans="1:14" ht="48" x14ac:dyDescent="0.2">
      <c r="A75" s="231" t="s">
        <v>1</v>
      </c>
      <c r="B75" s="234" t="s">
        <v>214</v>
      </c>
      <c r="C75" s="234" t="s">
        <v>33</v>
      </c>
      <c r="D75" s="181" t="s">
        <v>309</v>
      </c>
      <c r="E75" s="92" t="s">
        <v>14</v>
      </c>
      <c r="F75" s="147" t="s">
        <v>366</v>
      </c>
      <c r="G75" s="167" t="s">
        <v>90</v>
      </c>
      <c r="H75" s="224"/>
      <c r="I75" s="221"/>
      <c r="N75" s="8" t="str">
        <f>N69</f>
        <v>Yes</v>
      </c>
    </row>
    <row r="76" spans="1:14" ht="48" x14ac:dyDescent="0.2">
      <c r="A76" s="232"/>
      <c r="B76" s="229"/>
      <c r="C76" s="229"/>
      <c r="D76" s="182"/>
      <c r="E76" s="90" t="s">
        <v>15</v>
      </c>
      <c r="F76" s="145" t="s">
        <v>367</v>
      </c>
      <c r="G76" s="168"/>
      <c r="H76" s="211"/>
      <c r="I76" s="219"/>
      <c r="N76" s="8" t="str">
        <f>N69</f>
        <v>Yes</v>
      </c>
    </row>
    <row r="77" spans="1:14" ht="48" x14ac:dyDescent="0.2">
      <c r="A77" s="233"/>
      <c r="B77" s="230"/>
      <c r="C77" s="230"/>
      <c r="D77" s="183"/>
      <c r="E77" s="91" t="s">
        <v>16</v>
      </c>
      <c r="F77" s="146" t="s">
        <v>368</v>
      </c>
      <c r="G77" s="169"/>
      <c r="H77" s="223"/>
      <c r="I77" s="222"/>
      <c r="N77" s="8" t="str">
        <f>N69</f>
        <v>Yes</v>
      </c>
    </row>
    <row r="78" spans="1:14" ht="47.25" customHeight="1" x14ac:dyDescent="0.2">
      <c r="A78" s="231" t="s">
        <v>1</v>
      </c>
      <c r="B78" s="234" t="s">
        <v>214</v>
      </c>
      <c r="C78" s="234" t="s">
        <v>34</v>
      </c>
      <c r="D78" s="181" t="s">
        <v>549</v>
      </c>
      <c r="E78" s="92" t="s">
        <v>14</v>
      </c>
      <c r="F78" s="147" t="s">
        <v>369</v>
      </c>
      <c r="G78" s="167" t="s">
        <v>90</v>
      </c>
      <c r="H78" s="224"/>
      <c r="I78" s="221"/>
      <c r="N78" s="8" t="str">
        <f>N69</f>
        <v>Yes</v>
      </c>
    </row>
    <row r="79" spans="1:14" ht="80" x14ac:dyDescent="0.2">
      <c r="A79" s="232"/>
      <c r="B79" s="229"/>
      <c r="C79" s="229"/>
      <c r="D79" s="182"/>
      <c r="E79" s="90" t="s">
        <v>15</v>
      </c>
      <c r="F79" s="145" t="s">
        <v>370</v>
      </c>
      <c r="G79" s="168"/>
      <c r="H79" s="211"/>
      <c r="I79" s="219"/>
      <c r="N79" s="8" t="str">
        <f>N69</f>
        <v>Yes</v>
      </c>
    </row>
    <row r="80" spans="1:14" ht="64" x14ac:dyDescent="0.2">
      <c r="A80" s="233"/>
      <c r="B80" s="230"/>
      <c r="C80" s="230"/>
      <c r="D80" s="183"/>
      <c r="E80" s="91" t="s">
        <v>16</v>
      </c>
      <c r="F80" s="146" t="s">
        <v>476</v>
      </c>
      <c r="G80" s="169"/>
      <c r="H80" s="223"/>
      <c r="I80" s="222"/>
      <c r="N80" s="8" t="str">
        <f>N69</f>
        <v>Yes</v>
      </c>
    </row>
    <row r="81" spans="1:14" ht="31" customHeight="1" x14ac:dyDescent="0.2">
      <c r="A81" s="231" t="s">
        <v>1</v>
      </c>
      <c r="B81" s="234" t="s">
        <v>214</v>
      </c>
      <c r="C81" s="234" t="s">
        <v>117</v>
      </c>
      <c r="D81" s="181" t="s">
        <v>310</v>
      </c>
      <c r="E81" s="92" t="s">
        <v>14</v>
      </c>
      <c r="F81" s="147" t="s">
        <v>371</v>
      </c>
      <c r="G81" s="167" t="s">
        <v>90</v>
      </c>
      <c r="H81" s="224"/>
      <c r="I81" s="221"/>
      <c r="N81" s="8" t="str">
        <f>N69</f>
        <v>Yes</v>
      </c>
    </row>
    <row r="82" spans="1:14" ht="48" x14ac:dyDescent="0.2">
      <c r="A82" s="232"/>
      <c r="B82" s="229"/>
      <c r="C82" s="229"/>
      <c r="D82" s="182"/>
      <c r="E82" s="90" t="s">
        <v>15</v>
      </c>
      <c r="F82" s="145" t="s">
        <v>372</v>
      </c>
      <c r="G82" s="168"/>
      <c r="H82" s="211"/>
      <c r="I82" s="219"/>
      <c r="N82" s="8" t="str">
        <f>N69</f>
        <v>Yes</v>
      </c>
    </row>
    <row r="83" spans="1:14" ht="48" x14ac:dyDescent="0.2">
      <c r="A83" s="233"/>
      <c r="B83" s="230"/>
      <c r="C83" s="230"/>
      <c r="D83" s="183"/>
      <c r="E83" s="91" t="s">
        <v>16</v>
      </c>
      <c r="F83" s="146" t="s">
        <v>373</v>
      </c>
      <c r="G83" s="169"/>
      <c r="H83" s="223"/>
      <c r="I83" s="222"/>
      <c r="N83" s="8" t="str">
        <f>N69</f>
        <v>Yes</v>
      </c>
    </row>
    <row r="84" spans="1:14" ht="31" customHeight="1" x14ac:dyDescent="0.2">
      <c r="A84" s="231" t="s">
        <v>1</v>
      </c>
      <c r="B84" s="234" t="s">
        <v>214</v>
      </c>
      <c r="C84" s="234" t="s">
        <v>118</v>
      </c>
      <c r="D84" s="181" t="s">
        <v>550</v>
      </c>
      <c r="E84" s="92" t="s">
        <v>14</v>
      </c>
      <c r="F84" s="147" t="s">
        <v>374</v>
      </c>
      <c r="G84" s="167" t="s">
        <v>90</v>
      </c>
      <c r="H84" s="224"/>
      <c r="I84" s="221"/>
      <c r="N84" s="8" t="str">
        <f>N69</f>
        <v>Yes</v>
      </c>
    </row>
    <row r="85" spans="1:14" ht="48" x14ac:dyDescent="0.2">
      <c r="A85" s="232"/>
      <c r="B85" s="229"/>
      <c r="C85" s="229"/>
      <c r="D85" s="182"/>
      <c r="E85" s="90" t="s">
        <v>15</v>
      </c>
      <c r="F85" s="145" t="s">
        <v>375</v>
      </c>
      <c r="G85" s="168"/>
      <c r="H85" s="211"/>
      <c r="I85" s="219"/>
      <c r="N85" s="8" t="str">
        <f>N69</f>
        <v>Yes</v>
      </c>
    </row>
    <row r="86" spans="1:14" ht="65" thickBot="1" x14ac:dyDescent="0.25">
      <c r="A86" s="235"/>
      <c r="B86" s="236"/>
      <c r="C86" s="236"/>
      <c r="D86" s="189"/>
      <c r="E86" s="93" t="s">
        <v>16</v>
      </c>
      <c r="F86" s="148" t="s">
        <v>376</v>
      </c>
      <c r="G86" s="186"/>
      <c r="H86" s="216"/>
      <c r="I86" s="220"/>
      <c r="N86" s="8" t="str">
        <f>N69</f>
        <v>Yes</v>
      </c>
    </row>
    <row r="87" spans="1:14" ht="48" x14ac:dyDescent="0.2">
      <c r="A87" s="225" t="s">
        <v>2</v>
      </c>
      <c r="B87" s="228" t="s">
        <v>214</v>
      </c>
      <c r="C87" s="228" t="s">
        <v>35</v>
      </c>
      <c r="D87" s="188" t="s">
        <v>119</v>
      </c>
      <c r="E87" s="89" t="s">
        <v>14</v>
      </c>
      <c r="F87" s="144" t="s">
        <v>377</v>
      </c>
      <c r="G87" s="187" t="s">
        <v>90</v>
      </c>
      <c r="H87" s="210"/>
      <c r="I87" s="218"/>
      <c r="N87" s="12" t="str">
        <f>'2. Process scope &amp; goals'!C19</f>
        <v>Yes</v>
      </c>
    </row>
    <row r="88" spans="1:14" ht="48" x14ac:dyDescent="0.2">
      <c r="A88" s="226"/>
      <c r="B88" s="229"/>
      <c r="C88" s="229"/>
      <c r="D88" s="182"/>
      <c r="E88" s="90" t="s">
        <v>15</v>
      </c>
      <c r="F88" s="145" t="s">
        <v>378</v>
      </c>
      <c r="G88" s="168"/>
      <c r="H88" s="211"/>
      <c r="I88" s="219"/>
      <c r="N88" s="8" t="str">
        <f>N87</f>
        <v>Yes</v>
      </c>
    </row>
    <row r="89" spans="1:14" ht="48" x14ac:dyDescent="0.2">
      <c r="A89" s="227"/>
      <c r="B89" s="230"/>
      <c r="C89" s="230"/>
      <c r="D89" s="183"/>
      <c r="E89" s="91" t="s">
        <v>16</v>
      </c>
      <c r="F89" s="146" t="s">
        <v>379</v>
      </c>
      <c r="G89" s="169"/>
      <c r="H89" s="223"/>
      <c r="I89" s="222"/>
      <c r="N89" s="8" t="str">
        <f>N87</f>
        <v>Yes</v>
      </c>
    </row>
    <row r="90" spans="1:14" ht="47.25" customHeight="1" x14ac:dyDescent="0.2">
      <c r="A90" s="231" t="s">
        <v>2</v>
      </c>
      <c r="B90" s="234" t="s">
        <v>215</v>
      </c>
      <c r="C90" s="234" t="s">
        <v>36</v>
      </c>
      <c r="D90" s="181" t="s">
        <v>551</v>
      </c>
      <c r="E90" s="92" t="s">
        <v>189</v>
      </c>
      <c r="F90" s="147" t="s">
        <v>380</v>
      </c>
      <c r="G90" s="167" t="s">
        <v>90</v>
      </c>
      <c r="H90" s="224"/>
      <c r="I90" s="221"/>
      <c r="N90" s="8" t="str">
        <f>N87</f>
        <v>Yes</v>
      </c>
    </row>
    <row r="91" spans="1:14" ht="80" x14ac:dyDescent="0.2">
      <c r="A91" s="232"/>
      <c r="B91" s="229"/>
      <c r="C91" s="229"/>
      <c r="D91" s="182"/>
      <c r="E91" s="90" t="s">
        <v>195</v>
      </c>
      <c r="F91" s="145" t="s">
        <v>381</v>
      </c>
      <c r="G91" s="168"/>
      <c r="H91" s="211"/>
      <c r="I91" s="219"/>
      <c r="N91" s="8" t="str">
        <f>N87</f>
        <v>Yes</v>
      </c>
    </row>
    <row r="92" spans="1:14" ht="48" x14ac:dyDescent="0.2">
      <c r="A92" s="233"/>
      <c r="B92" s="230"/>
      <c r="C92" s="230"/>
      <c r="D92" s="183"/>
      <c r="E92" s="91" t="s">
        <v>190</v>
      </c>
      <c r="F92" s="146" t="s">
        <v>382</v>
      </c>
      <c r="G92" s="169"/>
      <c r="H92" s="223"/>
      <c r="I92" s="222"/>
      <c r="N92" s="8" t="str">
        <f>N87</f>
        <v>Yes</v>
      </c>
    </row>
    <row r="93" spans="1:14" ht="63" customHeight="1" x14ac:dyDescent="0.2">
      <c r="A93" s="231" t="s">
        <v>2</v>
      </c>
      <c r="B93" s="234" t="s">
        <v>215</v>
      </c>
      <c r="C93" s="234" t="s">
        <v>31</v>
      </c>
      <c r="D93" s="181" t="s">
        <v>552</v>
      </c>
      <c r="E93" s="92" t="s">
        <v>189</v>
      </c>
      <c r="F93" s="147" t="s">
        <v>383</v>
      </c>
      <c r="G93" s="167" t="s">
        <v>90</v>
      </c>
      <c r="H93" s="224"/>
      <c r="I93" s="221"/>
      <c r="N93" s="8" t="str">
        <f>N87</f>
        <v>Yes</v>
      </c>
    </row>
    <row r="94" spans="1:14" ht="80" x14ac:dyDescent="0.2">
      <c r="A94" s="232"/>
      <c r="B94" s="229"/>
      <c r="C94" s="229"/>
      <c r="D94" s="182"/>
      <c r="E94" s="90" t="s">
        <v>195</v>
      </c>
      <c r="F94" s="145" t="s">
        <v>264</v>
      </c>
      <c r="G94" s="168"/>
      <c r="H94" s="211"/>
      <c r="I94" s="219"/>
      <c r="N94" s="8" t="str">
        <f>N87</f>
        <v>Yes</v>
      </c>
    </row>
    <row r="95" spans="1:14" ht="65" thickBot="1" x14ac:dyDescent="0.25">
      <c r="A95" s="235"/>
      <c r="B95" s="236"/>
      <c r="C95" s="236"/>
      <c r="D95" s="189"/>
      <c r="E95" s="93" t="s">
        <v>190</v>
      </c>
      <c r="F95" s="148" t="s">
        <v>182</v>
      </c>
      <c r="G95" s="186"/>
      <c r="H95" s="216"/>
      <c r="I95" s="220"/>
      <c r="N95" s="8" t="str">
        <f>N87</f>
        <v>Yes</v>
      </c>
    </row>
    <row r="96" spans="1:14" s="10" customFormat="1" ht="31.5" customHeight="1" x14ac:dyDescent="0.2">
      <c r="A96" s="225" t="s">
        <v>92</v>
      </c>
      <c r="B96" s="228" t="s">
        <v>214</v>
      </c>
      <c r="C96" s="228" t="s">
        <v>37</v>
      </c>
      <c r="D96" s="188" t="s">
        <v>120</v>
      </c>
      <c r="E96" s="94" t="s">
        <v>14</v>
      </c>
      <c r="F96" s="141" t="s">
        <v>384</v>
      </c>
      <c r="G96" s="212" t="s">
        <v>90</v>
      </c>
      <c r="H96" s="245"/>
      <c r="I96" s="248"/>
      <c r="N96" s="15" t="str">
        <f>'2. Process scope &amp; goals'!C20</f>
        <v>Yes</v>
      </c>
    </row>
    <row r="97" spans="1:14" s="10" customFormat="1" ht="64" x14ac:dyDescent="0.2">
      <c r="A97" s="226"/>
      <c r="B97" s="229"/>
      <c r="C97" s="229"/>
      <c r="D97" s="182"/>
      <c r="E97" s="95" t="s">
        <v>15</v>
      </c>
      <c r="F97" s="132" t="s">
        <v>517</v>
      </c>
      <c r="G97" s="213"/>
      <c r="H97" s="246"/>
      <c r="I97" s="249"/>
      <c r="N97" s="10" t="str">
        <f>N96</f>
        <v>Yes</v>
      </c>
    </row>
    <row r="98" spans="1:14" s="10" customFormat="1" ht="48" x14ac:dyDescent="0.2">
      <c r="A98" s="227"/>
      <c r="B98" s="230"/>
      <c r="C98" s="230"/>
      <c r="D98" s="183"/>
      <c r="E98" s="96" t="s">
        <v>16</v>
      </c>
      <c r="F98" s="142" t="s">
        <v>385</v>
      </c>
      <c r="G98" s="214"/>
      <c r="H98" s="247"/>
      <c r="I98" s="250"/>
      <c r="N98" s="10" t="str">
        <f>N96</f>
        <v>Yes</v>
      </c>
    </row>
    <row r="99" spans="1:14" s="10" customFormat="1" ht="48" x14ac:dyDescent="0.2">
      <c r="A99" s="231" t="s">
        <v>92</v>
      </c>
      <c r="B99" s="234" t="s">
        <v>214</v>
      </c>
      <c r="C99" s="251" t="s">
        <v>312</v>
      </c>
      <c r="D99" s="181" t="s">
        <v>313</v>
      </c>
      <c r="E99" s="97" t="s">
        <v>14</v>
      </c>
      <c r="F99" s="143" t="s">
        <v>477</v>
      </c>
      <c r="G99" s="215" t="s">
        <v>90</v>
      </c>
      <c r="H99" s="252"/>
      <c r="I99" s="254"/>
      <c r="N99" s="10" t="str">
        <f>N96</f>
        <v>Yes</v>
      </c>
    </row>
    <row r="100" spans="1:14" s="10" customFormat="1" ht="64" x14ac:dyDescent="0.2">
      <c r="A100" s="232"/>
      <c r="B100" s="229"/>
      <c r="C100" s="239"/>
      <c r="D100" s="182"/>
      <c r="E100" s="95" t="s">
        <v>15</v>
      </c>
      <c r="F100" s="132" t="s">
        <v>518</v>
      </c>
      <c r="G100" s="213"/>
      <c r="H100" s="246"/>
      <c r="I100" s="249"/>
      <c r="N100" s="10" t="str">
        <f>N96</f>
        <v>Yes</v>
      </c>
    </row>
    <row r="101" spans="1:14" s="10" customFormat="1" ht="65" thickBot="1" x14ac:dyDescent="0.25">
      <c r="A101" s="235"/>
      <c r="B101" s="236"/>
      <c r="C101" s="240"/>
      <c r="D101" s="189"/>
      <c r="E101" s="98" t="s">
        <v>16</v>
      </c>
      <c r="F101" s="131" t="s">
        <v>478</v>
      </c>
      <c r="G101" s="257"/>
      <c r="H101" s="253"/>
      <c r="I101" s="255"/>
      <c r="N101" s="10" t="str">
        <f>N96</f>
        <v>Yes</v>
      </c>
    </row>
    <row r="102" spans="1:14" s="10" customFormat="1" ht="31.5" customHeight="1" x14ac:dyDescent="0.2">
      <c r="A102" s="256" t="s">
        <v>92</v>
      </c>
      <c r="B102" s="228" t="s">
        <v>246</v>
      </c>
      <c r="C102" s="238" t="s">
        <v>311</v>
      </c>
      <c r="D102" s="181" t="s">
        <v>553</v>
      </c>
      <c r="E102" s="97" t="s">
        <v>14</v>
      </c>
      <c r="F102" s="143" t="s">
        <v>479</v>
      </c>
      <c r="G102" s="212" t="s">
        <v>90</v>
      </c>
      <c r="H102" s="245"/>
      <c r="I102" s="248"/>
      <c r="N102" s="10" t="str">
        <f>N96</f>
        <v>Yes</v>
      </c>
    </row>
    <row r="103" spans="1:14" s="10" customFormat="1" ht="80" x14ac:dyDescent="0.2">
      <c r="A103" s="232"/>
      <c r="B103" s="229"/>
      <c r="C103" s="239"/>
      <c r="D103" s="182"/>
      <c r="E103" s="95" t="s">
        <v>15</v>
      </c>
      <c r="F103" s="132" t="s">
        <v>480</v>
      </c>
      <c r="G103" s="213"/>
      <c r="H103" s="246"/>
      <c r="I103" s="249"/>
      <c r="N103" s="10" t="str">
        <f>N96</f>
        <v>Yes</v>
      </c>
    </row>
    <row r="104" spans="1:14" s="10" customFormat="1" ht="64" x14ac:dyDescent="0.2">
      <c r="A104" s="233"/>
      <c r="B104" s="230"/>
      <c r="C104" s="244"/>
      <c r="D104" s="183"/>
      <c r="E104" s="96" t="s">
        <v>16</v>
      </c>
      <c r="F104" s="132" t="s">
        <v>481</v>
      </c>
      <c r="G104" s="214"/>
      <c r="H104" s="247"/>
      <c r="I104" s="250"/>
      <c r="N104" s="10" t="str">
        <f>N96</f>
        <v>Yes</v>
      </c>
    </row>
    <row r="105" spans="1:14" s="10" customFormat="1" ht="80" x14ac:dyDescent="0.2">
      <c r="A105" s="231"/>
      <c r="B105" s="234" t="s">
        <v>214</v>
      </c>
      <c r="C105" s="251" t="s">
        <v>209</v>
      </c>
      <c r="D105" s="181" t="s">
        <v>314</v>
      </c>
      <c r="E105" s="97" t="s">
        <v>14</v>
      </c>
      <c r="F105" s="140" t="s">
        <v>482</v>
      </c>
      <c r="G105" s="215" t="s">
        <v>90</v>
      </c>
      <c r="H105" s="252"/>
      <c r="I105" s="254"/>
      <c r="N105" s="10" t="str">
        <f>N96</f>
        <v>Yes</v>
      </c>
    </row>
    <row r="106" spans="1:14" s="10" customFormat="1" ht="48" x14ac:dyDescent="0.2">
      <c r="A106" s="232"/>
      <c r="B106" s="229"/>
      <c r="C106" s="239"/>
      <c r="D106" s="182"/>
      <c r="E106" s="95" t="s">
        <v>15</v>
      </c>
      <c r="F106" s="140" t="s">
        <v>483</v>
      </c>
      <c r="G106" s="213"/>
      <c r="H106" s="246"/>
      <c r="I106" s="249"/>
      <c r="N106" s="10" t="str">
        <f>N96</f>
        <v>Yes</v>
      </c>
    </row>
    <row r="107" spans="1:14" s="10" customFormat="1" ht="113" thickBot="1" x14ac:dyDescent="0.25">
      <c r="A107" s="235"/>
      <c r="B107" s="236"/>
      <c r="C107" s="240"/>
      <c r="D107" s="189"/>
      <c r="E107" s="96" t="s">
        <v>16</v>
      </c>
      <c r="F107" s="140" t="s">
        <v>484</v>
      </c>
      <c r="G107" s="257"/>
      <c r="H107" s="253"/>
      <c r="I107" s="255"/>
      <c r="N107" s="10" t="str">
        <f>N96</f>
        <v>Yes</v>
      </c>
    </row>
    <row r="108" spans="1:14" s="10" customFormat="1" ht="31.5" customHeight="1" x14ac:dyDescent="0.2">
      <c r="A108" s="225" t="s">
        <v>3</v>
      </c>
      <c r="B108" s="228" t="s">
        <v>214</v>
      </c>
      <c r="C108" s="228" t="s">
        <v>38</v>
      </c>
      <c r="D108" s="188" t="s">
        <v>18</v>
      </c>
      <c r="E108" s="94" t="s">
        <v>14</v>
      </c>
      <c r="F108" s="141" t="s">
        <v>244</v>
      </c>
      <c r="G108" s="212" t="s">
        <v>90</v>
      </c>
      <c r="H108" s="245"/>
      <c r="I108" s="248"/>
      <c r="N108" s="15" t="str">
        <f>'2. Process scope &amp; goals'!C21</f>
        <v>Yes</v>
      </c>
    </row>
    <row r="109" spans="1:14" s="10" customFormat="1" ht="64" x14ac:dyDescent="0.2">
      <c r="A109" s="226"/>
      <c r="B109" s="229"/>
      <c r="C109" s="229"/>
      <c r="D109" s="182"/>
      <c r="E109" s="95" t="s">
        <v>15</v>
      </c>
      <c r="F109" s="132" t="s">
        <v>519</v>
      </c>
      <c r="G109" s="213"/>
      <c r="H109" s="246"/>
      <c r="I109" s="249"/>
      <c r="N109" s="10" t="str">
        <f>N108</f>
        <v>Yes</v>
      </c>
    </row>
    <row r="110" spans="1:14" s="10" customFormat="1" ht="48" x14ac:dyDescent="0.2">
      <c r="A110" s="227"/>
      <c r="B110" s="230"/>
      <c r="C110" s="230"/>
      <c r="D110" s="183"/>
      <c r="E110" s="96" t="s">
        <v>16</v>
      </c>
      <c r="F110" s="142" t="s">
        <v>386</v>
      </c>
      <c r="G110" s="214"/>
      <c r="H110" s="247"/>
      <c r="I110" s="250"/>
      <c r="N110" s="10" t="str">
        <f>N108</f>
        <v>Yes</v>
      </c>
    </row>
    <row r="111" spans="1:14" s="10" customFormat="1" ht="48" x14ac:dyDescent="0.2">
      <c r="A111" s="231" t="s">
        <v>3</v>
      </c>
      <c r="B111" s="234" t="s">
        <v>214</v>
      </c>
      <c r="C111" s="234" t="s">
        <v>39</v>
      </c>
      <c r="D111" s="181" t="s">
        <v>315</v>
      </c>
      <c r="E111" s="97" t="s">
        <v>14</v>
      </c>
      <c r="F111" s="143" t="s">
        <v>485</v>
      </c>
      <c r="G111" s="215" t="s">
        <v>90</v>
      </c>
      <c r="H111" s="252"/>
      <c r="I111" s="254"/>
      <c r="N111" s="10" t="str">
        <f>N108</f>
        <v>Yes</v>
      </c>
    </row>
    <row r="112" spans="1:14" s="10" customFormat="1" ht="64" x14ac:dyDescent="0.2">
      <c r="A112" s="232"/>
      <c r="B112" s="229"/>
      <c r="C112" s="229"/>
      <c r="D112" s="182"/>
      <c r="E112" s="95" t="s">
        <v>15</v>
      </c>
      <c r="F112" s="132" t="s">
        <v>520</v>
      </c>
      <c r="G112" s="213"/>
      <c r="H112" s="246"/>
      <c r="I112" s="249"/>
      <c r="N112" s="10" t="str">
        <f>N108</f>
        <v>Yes</v>
      </c>
    </row>
    <row r="113" spans="1:14" s="10" customFormat="1" ht="65" thickBot="1" x14ac:dyDescent="0.25">
      <c r="A113" s="233"/>
      <c r="B113" s="230"/>
      <c r="C113" s="230"/>
      <c r="D113" s="183"/>
      <c r="E113" s="96" t="s">
        <v>16</v>
      </c>
      <c r="F113" s="131" t="s">
        <v>486</v>
      </c>
      <c r="G113" s="214"/>
      <c r="H113" s="247"/>
      <c r="I113" s="250"/>
      <c r="N113" s="10" t="str">
        <f>N108</f>
        <v>Yes</v>
      </c>
    </row>
    <row r="114" spans="1:14" s="10" customFormat="1" ht="32" x14ac:dyDescent="0.2">
      <c r="A114" s="231" t="s">
        <v>3</v>
      </c>
      <c r="B114" s="234" t="s">
        <v>215</v>
      </c>
      <c r="C114" s="234" t="s">
        <v>40</v>
      </c>
      <c r="D114" s="181" t="s">
        <v>121</v>
      </c>
      <c r="E114" s="97" t="s">
        <v>189</v>
      </c>
      <c r="F114" s="143" t="s">
        <v>487</v>
      </c>
      <c r="G114" s="215" t="s">
        <v>90</v>
      </c>
      <c r="H114" s="252"/>
      <c r="I114" s="254"/>
      <c r="N114" s="10" t="str">
        <f>N108</f>
        <v>Yes</v>
      </c>
    </row>
    <row r="115" spans="1:14" s="10" customFormat="1" ht="32" x14ac:dyDescent="0.2">
      <c r="A115" s="232"/>
      <c r="B115" s="229"/>
      <c r="C115" s="229"/>
      <c r="D115" s="182"/>
      <c r="E115" s="95" t="s">
        <v>195</v>
      </c>
      <c r="F115" s="132" t="s">
        <v>250</v>
      </c>
      <c r="G115" s="213"/>
      <c r="H115" s="246"/>
      <c r="I115" s="249"/>
      <c r="N115" s="10" t="str">
        <f>N108</f>
        <v>Yes</v>
      </c>
    </row>
    <row r="116" spans="1:14" s="10" customFormat="1" ht="33" thickBot="1" x14ac:dyDescent="0.25">
      <c r="A116" s="235"/>
      <c r="B116" s="236"/>
      <c r="C116" s="236"/>
      <c r="D116" s="189"/>
      <c r="E116" s="98" t="s">
        <v>190</v>
      </c>
      <c r="F116" s="131" t="s">
        <v>245</v>
      </c>
      <c r="G116" s="257"/>
      <c r="H116" s="253"/>
      <c r="I116" s="255"/>
      <c r="N116" s="10" t="str">
        <f>N108</f>
        <v>Yes</v>
      </c>
    </row>
    <row r="117" spans="1:14" s="10" customFormat="1" ht="80" x14ac:dyDescent="0.2">
      <c r="A117" s="256"/>
      <c r="B117" s="228" t="s">
        <v>214</v>
      </c>
      <c r="C117" s="228" t="s">
        <v>210</v>
      </c>
      <c r="D117" s="188" t="s">
        <v>316</v>
      </c>
      <c r="E117" s="97" t="s">
        <v>14</v>
      </c>
      <c r="F117" s="140" t="s">
        <v>488</v>
      </c>
      <c r="G117" s="212" t="s">
        <v>90</v>
      </c>
      <c r="H117" s="245"/>
      <c r="I117" s="248"/>
      <c r="N117" s="10" t="str">
        <f>N108</f>
        <v>Yes</v>
      </c>
    </row>
    <row r="118" spans="1:14" s="10" customFormat="1" ht="80" x14ac:dyDescent="0.2">
      <c r="A118" s="232"/>
      <c r="B118" s="229"/>
      <c r="C118" s="229"/>
      <c r="D118" s="182"/>
      <c r="E118" s="95" t="s">
        <v>15</v>
      </c>
      <c r="F118" s="140" t="s">
        <v>489</v>
      </c>
      <c r="G118" s="213"/>
      <c r="H118" s="246"/>
      <c r="I118" s="249"/>
      <c r="N118" s="10" t="str">
        <f>N108</f>
        <v>Yes</v>
      </c>
    </row>
    <row r="119" spans="1:14" s="10" customFormat="1" ht="161" thickBot="1" x14ac:dyDescent="0.25">
      <c r="A119" s="235"/>
      <c r="B119" s="236"/>
      <c r="C119" s="236"/>
      <c r="D119" s="189"/>
      <c r="E119" s="96" t="s">
        <v>16</v>
      </c>
      <c r="F119" s="140" t="s">
        <v>490</v>
      </c>
      <c r="G119" s="257"/>
      <c r="H119" s="253"/>
      <c r="I119" s="255"/>
      <c r="N119" s="10" t="str">
        <f>N108</f>
        <v>Yes</v>
      </c>
    </row>
    <row r="120" spans="1:14" s="10" customFormat="1" ht="80" x14ac:dyDescent="0.2">
      <c r="A120" s="225" t="s">
        <v>4</v>
      </c>
      <c r="B120" s="228" t="s">
        <v>193</v>
      </c>
      <c r="C120" s="228" t="s">
        <v>41</v>
      </c>
      <c r="D120" s="188" t="s">
        <v>554</v>
      </c>
      <c r="E120" s="94" t="s">
        <v>14</v>
      </c>
      <c r="F120" s="141" t="s">
        <v>387</v>
      </c>
      <c r="G120" s="212" t="s">
        <v>90</v>
      </c>
      <c r="H120" s="245"/>
      <c r="I120" s="248"/>
      <c r="N120" s="15" t="str">
        <f>'2. Process scope &amp; goals'!C22</f>
        <v>Yes</v>
      </c>
    </row>
    <row r="121" spans="1:14" s="10" customFormat="1" ht="48" x14ac:dyDescent="0.2">
      <c r="A121" s="226"/>
      <c r="B121" s="229"/>
      <c r="C121" s="229"/>
      <c r="D121" s="182"/>
      <c r="E121" s="95" t="s">
        <v>15</v>
      </c>
      <c r="F121" s="132" t="s">
        <v>388</v>
      </c>
      <c r="G121" s="213"/>
      <c r="H121" s="246"/>
      <c r="I121" s="249"/>
      <c r="N121" s="10" t="str">
        <f>N120</f>
        <v>Yes</v>
      </c>
    </row>
    <row r="122" spans="1:14" s="10" customFormat="1" ht="112" x14ac:dyDescent="0.2">
      <c r="A122" s="227"/>
      <c r="B122" s="230"/>
      <c r="C122" s="230"/>
      <c r="D122" s="183"/>
      <c r="E122" s="96" t="s">
        <v>16</v>
      </c>
      <c r="F122" s="142" t="s">
        <v>491</v>
      </c>
      <c r="G122" s="214"/>
      <c r="H122" s="247"/>
      <c r="I122" s="250"/>
      <c r="N122" s="10" t="str">
        <f>N120</f>
        <v>Yes</v>
      </c>
    </row>
    <row r="123" spans="1:14" s="10" customFormat="1" ht="63" customHeight="1" x14ac:dyDescent="0.2">
      <c r="A123" s="231" t="s">
        <v>4</v>
      </c>
      <c r="B123" s="234" t="s">
        <v>193</v>
      </c>
      <c r="C123" s="234" t="s">
        <v>42</v>
      </c>
      <c r="D123" s="181" t="s">
        <v>555</v>
      </c>
      <c r="E123" s="97" t="s">
        <v>14</v>
      </c>
      <c r="F123" s="143" t="s">
        <v>492</v>
      </c>
      <c r="G123" s="215" t="s">
        <v>90</v>
      </c>
      <c r="H123" s="252"/>
      <c r="I123" s="254"/>
      <c r="N123" s="10" t="str">
        <f>N120</f>
        <v>Yes</v>
      </c>
    </row>
    <row r="124" spans="1:14" s="10" customFormat="1" ht="128" x14ac:dyDescent="0.2">
      <c r="A124" s="232"/>
      <c r="B124" s="229"/>
      <c r="C124" s="229"/>
      <c r="D124" s="182"/>
      <c r="E124" s="95" t="s">
        <v>15</v>
      </c>
      <c r="F124" s="132" t="s">
        <v>493</v>
      </c>
      <c r="G124" s="213"/>
      <c r="H124" s="246"/>
      <c r="I124" s="249"/>
      <c r="N124" s="10" t="str">
        <f>N120</f>
        <v>Yes</v>
      </c>
    </row>
    <row r="125" spans="1:14" s="10" customFormat="1" ht="176" x14ac:dyDescent="0.2">
      <c r="A125" s="233"/>
      <c r="B125" s="230"/>
      <c r="C125" s="230"/>
      <c r="D125" s="183"/>
      <c r="E125" s="96" t="s">
        <v>16</v>
      </c>
      <c r="F125" s="142" t="s">
        <v>494</v>
      </c>
      <c r="G125" s="214"/>
      <c r="H125" s="247"/>
      <c r="I125" s="250"/>
      <c r="N125" s="10" t="str">
        <f>N120</f>
        <v>Yes</v>
      </c>
    </row>
    <row r="126" spans="1:14" s="10" customFormat="1" ht="48" x14ac:dyDescent="0.2">
      <c r="A126" s="231" t="s">
        <v>4</v>
      </c>
      <c r="B126" s="234" t="s">
        <v>193</v>
      </c>
      <c r="C126" s="234" t="s">
        <v>43</v>
      </c>
      <c r="D126" s="181" t="s">
        <v>317</v>
      </c>
      <c r="E126" s="97" t="s">
        <v>14</v>
      </c>
      <c r="F126" s="143" t="s">
        <v>389</v>
      </c>
      <c r="G126" s="215" t="s">
        <v>90</v>
      </c>
      <c r="H126" s="252"/>
      <c r="I126" s="254"/>
      <c r="N126" s="10" t="str">
        <f>N120</f>
        <v>Yes</v>
      </c>
    </row>
    <row r="127" spans="1:14" s="10" customFormat="1" ht="80" x14ac:dyDescent="0.2">
      <c r="A127" s="232"/>
      <c r="B127" s="229"/>
      <c r="C127" s="229"/>
      <c r="D127" s="182"/>
      <c r="E127" s="95" t="s">
        <v>15</v>
      </c>
      <c r="F127" s="132" t="s">
        <v>495</v>
      </c>
      <c r="G127" s="213"/>
      <c r="H127" s="246"/>
      <c r="I127" s="249"/>
      <c r="N127" s="10" t="str">
        <f>N120</f>
        <v>Yes</v>
      </c>
    </row>
    <row r="128" spans="1:14" s="10" customFormat="1" ht="96" x14ac:dyDescent="0.2">
      <c r="A128" s="233"/>
      <c r="B128" s="230"/>
      <c r="C128" s="230"/>
      <c r="D128" s="183"/>
      <c r="E128" s="96" t="s">
        <v>16</v>
      </c>
      <c r="F128" s="142" t="s">
        <v>496</v>
      </c>
      <c r="G128" s="214"/>
      <c r="H128" s="247"/>
      <c r="I128" s="250"/>
      <c r="N128" s="10" t="str">
        <f>N120</f>
        <v>Yes</v>
      </c>
    </row>
    <row r="129" spans="1:14" s="10" customFormat="1" ht="112" x14ac:dyDescent="0.2">
      <c r="A129" s="231" t="s">
        <v>4</v>
      </c>
      <c r="B129" s="234" t="s">
        <v>193</v>
      </c>
      <c r="C129" s="234" t="s">
        <v>44</v>
      </c>
      <c r="D129" s="181" t="s">
        <v>556</v>
      </c>
      <c r="E129" s="97" t="s">
        <v>14</v>
      </c>
      <c r="F129" s="143" t="s">
        <v>390</v>
      </c>
      <c r="G129" s="215" t="s">
        <v>90</v>
      </c>
      <c r="H129" s="252"/>
      <c r="I129" s="254"/>
      <c r="N129" s="10" t="str">
        <f>N120</f>
        <v>Yes</v>
      </c>
    </row>
    <row r="130" spans="1:14" s="10" customFormat="1" ht="96" x14ac:dyDescent="0.2">
      <c r="A130" s="232"/>
      <c r="B130" s="229"/>
      <c r="C130" s="229"/>
      <c r="D130" s="182"/>
      <c r="E130" s="95" t="s">
        <v>15</v>
      </c>
      <c r="F130" s="132" t="s">
        <v>497</v>
      </c>
      <c r="G130" s="213"/>
      <c r="H130" s="246"/>
      <c r="I130" s="249"/>
      <c r="N130" s="10" t="str">
        <f>N120</f>
        <v>Yes</v>
      </c>
    </row>
    <row r="131" spans="1:14" s="10" customFormat="1" ht="97" thickBot="1" x14ac:dyDescent="0.25">
      <c r="A131" s="235"/>
      <c r="B131" s="236"/>
      <c r="C131" s="236"/>
      <c r="D131" s="189"/>
      <c r="E131" s="98" t="s">
        <v>16</v>
      </c>
      <c r="F131" s="131" t="s">
        <v>391</v>
      </c>
      <c r="G131" s="257"/>
      <c r="H131" s="253"/>
      <c r="I131" s="255"/>
      <c r="N131" s="10" t="str">
        <f>N120</f>
        <v>Yes</v>
      </c>
    </row>
    <row r="132" spans="1:14" s="10" customFormat="1" ht="47.25" customHeight="1" x14ac:dyDescent="0.2">
      <c r="A132" s="256"/>
      <c r="B132" s="228" t="s">
        <v>193</v>
      </c>
      <c r="C132" s="228" t="s">
        <v>211</v>
      </c>
      <c r="D132" s="188" t="s">
        <v>318</v>
      </c>
      <c r="E132" s="97" t="s">
        <v>14</v>
      </c>
      <c r="F132" s="140" t="s">
        <v>392</v>
      </c>
      <c r="G132" s="212" t="s">
        <v>90</v>
      </c>
      <c r="H132" s="245"/>
      <c r="I132" s="248"/>
      <c r="N132" s="10" t="str">
        <f>N120</f>
        <v>Yes</v>
      </c>
    </row>
    <row r="133" spans="1:14" s="10" customFormat="1" ht="64" x14ac:dyDescent="0.2">
      <c r="A133" s="232"/>
      <c r="B133" s="229"/>
      <c r="C133" s="229"/>
      <c r="D133" s="182"/>
      <c r="E133" s="95" t="s">
        <v>15</v>
      </c>
      <c r="F133" s="140" t="s">
        <v>498</v>
      </c>
      <c r="G133" s="213"/>
      <c r="H133" s="246"/>
      <c r="I133" s="249"/>
      <c r="N133" s="10" t="str">
        <f>N120</f>
        <v>Yes</v>
      </c>
    </row>
    <row r="134" spans="1:14" s="10" customFormat="1" ht="49" thickBot="1" x14ac:dyDescent="0.25">
      <c r="A134" s="235"/>
      <c r="B134" s="230"/>
      <c r="C134" s="236"/>
      <c r="D134" s="189"/>
      <c r="E134" s="96" t="s">
        <v>16</v>
      </c>
      <c r="F134" s="140" t="s">
        <v>499</v>
      </c>
      <c r="G134" s="257"/>
      <c r="H134" s="253"/>
      <c r="I134" s="255"/>
      <c r="N134" s="10" t="str">
        <f>N120</f>
        <v>Yes</v>
      </c>
    </row>
    <row r="135" spans="1:14" ht="32" x14ac:dyDescent="0.2">
      <c r="A135" s="225" t="s">
        <v>5</v>
      </c>
      <c r="B135" s="228" t="s">
        <v>193</v>
      </c>
      <c r="C135" s="228" t="s">
        <v>45</v>
      </c>
      <c r="D135" s="188" t="s">
        <v>122</v>
      </c>
      <c r="E135" s="89" t="s">
        <v>14</v>
      </c>
      <c r="F135" s="144" t="s">
        <v>183</v>
      </c>
      <c r="G135" s="187" t="s">
        <v>90</v>
      </c>
      <c r="H135" s="210"/>
      <c r="I135" s="218"/>
      <c r="N135" s="12" t="str">
        <f>'2. Process scope &amp; goals'!C23</f>
        <v>Yes</v>
      </c>
    </row>
    <row r="136" spans="1:14" ht="80" x14ac:dyDescent="0.2">
      <c r="A136" s="226"/>
      <c r="B136" s="229"/>
      <c r="C136" s="229"/>
      <c r="D136" s="182"/>
      <c r="E136" s="90" t="s">
        <v>15</v>
      </c>
      <c r="F136" s="145" t="s">
        <v>265</v>
      </c>
      <c r="G136" s="168"/>
      <c r="H136" s="211"/>
      <c r="I136" s="219"/>
      <c r="N136" s="8" t="str">
        <f>N135</f>
        <v>Yes</v>
      </c>
    </row>
    <row r="137" spans="1:14" ht="32" x14ac:dyDescent="0.2">
      <c r="A137" s="227"/>
      <c r="B137" s="230"/>
      <c r="C137" s="230"/>
      <c r="D137" s="183"/>
      <c r="E137" s="91" t="s">
        <v>16</v>
      </c>
      <c r="F137" s="146" t="s">
        <v>147</v>
      </c>
      <c r="G137" s="169"/>
      <c r="H137" s="223"/>
      <c r="I137" s="222"/>
      <c r="N137" s="8" t="str">
        <f>N135</f>
        <v>Yes</v>
      </c>
    </row>
    <row r="138" spans="1:14" ht="47.25" customHeight="1" x14ac:dyDescent="0.2">
      <c r="A138" s="231" t="s">
        <v>5</v>
      </c>
      <c r="B138" s="234" t="s">
        <v>193</v>
      </c>
      <c r="C138" s="234" t="s">
        <v>46</v>
      </c>
      <c r="D138" s="181" t="s">
        <v>123</v>
      </c>
      <c r="E138" s="92" t="s">
        <v>14</v>
      </c>
      <c r="F138" s="147" t="s">
        <v>393</v>
      </c>
      <c r="G138" s="167" t="s">
        <v>90</v>
      </c>
      <c r="H138" s="224"/>
      <c r="I138" s="221"/>
      <c r="N138" s="8" t="str">
        <f>N135</f>
        <v>Yes</v>
      </c>
    </row>
    <row r="139" spans="1:14" ht="64" x14ac:dyDescent="0.2">
      <c r="A139" s="232"/>
      <c r="B139" s="229"/>
      <c r="C139" s="229"/>
      <c r="D139" s="182"/>
      <c r="E139" s="90" t="s">
        <v>15</v>
      </c>
      <c r="F139" s="145" t="s">
        <v>394</v>
      </c>
      <c r="G139" s="168"/>
      <c r="H139" s="211"/>
      <c r="I139" s="219"/>
      <c r="N139" s="8" t="str">
        <f>N135</f>
        <v>Yes</v>
      </c>
    </row>
    <row r="140" spans="1:14" ht="48" x14ac:dyDescent="0.2">
      <c r="A140" s="233"/>
      <c r="B140" s="230"/>
      <c r="C140" s="230"/>
      <c r="D140" s="183"/>
      <c r="E140" s="91" t="s">
        <v>16</v>
      </c>
      <c r="F140" s="146" t="s">
        <v>148</v>
      </c>
      <c r="G140" s="169"/>
      <c r="H140" s="223"/>
      <c r="I140" s="222"/>
      <c r="N140" s="8" t="str">
        <f>N135</f>
        <v>Yes</v>
      </c>
    </row>
    <row r="141" spans="1:14" ht="64" x14ac:dyDescent="0.2">
      <c r="A141" s="231" t="s">
        <v>5</v>
      </c>
      <c r="B141" s="234" t="s">
        <v>193</v>
      </c>
      <c r="C141" s="234" t="s">
        <v>47</v>
      </c>
      <c r="D141" s="181" t="s">
        <v>19</v>
      </c>
      <c r="E141" s="92" t="s">
        <v>14</v>
      </c>
      <c r="F141" s="147" t="s">
        <v>166</v>
      </c>
      <c r="G141" s="167" t="s">
        <v>90</v>
      </c>
      <c r="H141" s="224"/>
      <c r="I141" s="221"/>
      <c r="N141" s="8" t="str">
        <f>N135</f>
        <v>Yes</v>
      </c>
    </row>
    <row r="142" spans="1:14" ht="64" x14ac:dyDescent="0.2">
      <c r="A142" s="232"/>
      <c r="B142" s="229"/>
      <c r="C142" s="229"/>
      <c r="D142" s="182"/>
      <c r="E142" s="90" t="s">
        <v>15</v>
      </c>
      <c r="F142" s="145" t="s">
        <v>149</v>
      </c>
      <c r="G142" s="168"/>
      <c r="H142" s="211"/>
      <c r="I142" s="219"/>
      <c r="N142" s="8" t="str">
        <f>N135</f>
        <v>Yes</v>
      </c>
    </row>
    <row r="143" spans="1:14" ht="48" x14ac:dyDescent="0.2">
      <c r="A143" s="233"/>
      <c r="B143" s="230"/>
      <c r="C143" s="230"/>
      <c r="D143" s="183"/>
      <c r="E143" s="91" t="s">
        <v>16</v>
      </c>
      <c r="F143" s="146" t="s">
        <v>184</v>
      </c>
      <c r="G143" s="169"/>
      <c r="H143" s="223"/>
      <c r="I143" s="222"/>
      <c r="N143" s="8" t="str">
        <f>N135</f>
        <v>Yes</v>
      </c>
    </row>
    <row r="144" spans="1:14" ht="64" x14ac:dyDescent="0.2">
      <c r="A144" s="231" t="s">
        <v>5</v>
      </c>
      <c r="B144" s="234" t="s">
        <v>193</v>
      </c>
      <c r="C144" s="234" t="s">
        <v>48</v>
      </c>
      <c r="D144" s="181" t="s">
        <v>20</v>
      </c>
      <c r="E144" s="92" t="s">
        <v>14</v>
      </c>
      <c r="F144" s="147" t="s">
        <v>167</v>
      </c>
      <c r="G144" s="167" t="s">
        <v>90</v>
      </c>
      <c r="H144" s="224"/>
      <c r="I144" s="221"/>
      <c r="N144" s="8" t="str">
        <f>N135</f>
        <v>Yes</v>
      </c>
    </row>
    <row r="145" spans="1:14" ht="64" x14ac:dyDescent="0.2">
      <c r="A145" s="232"/>
      <c r="B145" s="229"/>
      <c r="C145" s="229"/>
      <c r="D145" s="182"/>
      <c r="E145" s="90" t="s">
        <v>15</v>
      </c>
      <c r="F145" s="145" t="s">
        <v>150</v>
      </c>
      <c r="G145" s="168"/>
      <c r="H145" s="211"/>
      <c r="I145" s="219"/>
      <c r="N145" s="8" t="str">
        <f>N135</f>
        <v>Yes</v>
      </c>
    </row>
    <row r="146" spans="1:14" ht="48" x14ac:dyDescent="0.2">
      <c r="A146" s="233"/>
      <c r="B146" s="230"/>
      <c r="C146" s="230"/>
      <c r="D146" s="183"/>
      <c r="E146" s="91" t="s">
        <v>16</v>
      </c>
      <c r="F146" s="146" t="s">
        <v>266</v>
      </c>
      <c r="G146" s="169"/>
      <c r="H146" s="223"/>
      <c r="I146" s="222"/>
      <c r="N146" s="8" t="str">
        <f>N135</f>
        <v>Yes</v>
      </c>
    </row>
    <row r="147" spans="1:14" ht="48" x14ac:dyDescent="0.2">
      <c r="A147" s="231" t="s">
        <v>5</v>
      </c>
      <c r="B147" s="234" t="s">
        <v>193</v>
      </c>
      <c r="C147" s="234" t="s">
        <v>49</v>
      </c>
      <c r="D147" s="181" t="s">
        <v>21</v>
      </c>
      <c r="E147" s="92" t="s">
        <v>14</v>
      </c>
      <c r="F147" s="147" t="s">
        <v>267</v>
      </c>
      <c r="G147" s="167" t="s">
        <v>90</v>
      </c>
      <c r="H147" s="224"/>
      <c r="I147" s="221"/>
      <c r="N147" s="8" t="str">
        <f>N135</f>
        <v>Yes</v>
      </c>
    </row>
    <row r="148" spans="1:14" ht="64" x14ac:dyDescent="0.2">
      <c r="A148" s="232"/>
      <c r="B148" s="229"/>
      <c r="C148" s="229"/>
      <c r="D148" s="182"/>
      <c r="E148" s="90" t="s">
        <v>15</v>
      </c>
      <c r="F148" s="145" t="s">
        <v>168</v>
      </c>
      <c r="G148" s="168"/>
      <c r="H148" s="211"/>
      <c r="I148" s="219"/>
      <c r="N148" s="8" t="str">
        <f>N135</f>
        <v>Yes</v>
      </c>
    </row>
    <row r="149" spans="1:14" ht="32" x14ac:dyDescent="0.2">
      <c r="A149" s="233"/>
      <c r="B149" s="230"/>
      <c r="C149" s="230"/>
      <c r="D149" s="183"/>
      <c r="E149" s="91" t="s">
        <v>16</v>
      </c>
      <c r="F149" s="146" t="s">
        <v>169</v>
      </c>
      <c r="G149" s="169"/>
      <c r="H149" s="223"/>
      <c r="I149" s="222"/>
      <c r="N149" s="8" t="str">
        <f>N135</f>
        <v>Yes</v>
      </c>
    </row>
    <row r="150" spans="1:14" ht="48" x14ac:dyDescent="0.2">
      <c r="A150" s="231" t="s">
        <v>5</v>
      </c>
      <c r="B150" s="234" t="s">
        <v>193</v>
      </c>
      <c r="C150" s="234" t="s">
        <v>50</v>
      </c>
      <c r="D150" s="181" t="s">
        <v>22</v>
      </c>
      <c r="E150" s="92" t="s">
        <v>14</v>
      </c>
      <c r="F150" s="147" t="s">
        <v>151</v>
      </c>
      <c r="G150" s="167" t="s">
        <v>90</v>
      </c>
      <c r="H150" s="224"/>
      <c r="I150" s="221"/>
      <c r="N150" s="8" t="str">
        <f>N135</f>
        <v>Yes</v>
      </c>
    </row>
    <row r="151" spans="1:14" ht="48" x14ac:dyDescent="0.2">
      <c r="A151" s="232"/>
      <c r="B151" s="229"/>
      <c r="C151" s="229"/>
      <c r="D151" s="182"/>
      <c r="E151" s="90" t="s">
        <v>15</v>
      </c>
      <c r="F151" s="145" t="s">
        <v>152</v>
      </c>
      <c r="G151" s="168"/>
      <c r="H151" s="211"/>
      <c r="I151" s="219"/>
      <c r="N151" s="8" t="str">
        <f>N135</f>
        <v>Yes</v>
      </c>
    </row>
    <row r="152" spans="1:14" ht="49" thickBot="1" x14ac:dyDescent="0.25">
      <c r="A152" s="235"/>
      <c r="B152" s="236"/>
      <c r="C152" s="236"/>
      <c r="D152" s="189"/>
      <c r="E152" s="93" t="s">
        <v>16</v>
      </c>
      <c r="F152" s="148" t="s">
        <v>153</v>
      </c>
      <c r="G152" s="186"/>
      <c r="H152" s="216"/>
      <c r="I152" s="220"/>
      <c r="N152" s="8" t="str">
        <f>N135</f>
        <v>Yes</v>
      </c>
    </row>
    <row r="153" spans="1:14" x14ac:dyDescent="0.2">
      <c r="A153" s="225" t="s">
        <v>6</v>
      </c>
      <c r="B153" s="228" t="s">
        <v>193</v>
      </c>
      <c r="C153" s="228" t="s">
        <v>51</v>
      </c>
      <c r="D153" s="188" t="s">
        <v>23</v>
      </c>
      <c r="E153" s="89" t="s">
        <v>14</v>
      </c>
      <c r="F153" s="144" t="s">
        <v>170</v>
      </c>
      <c r="G153" s="187" t="s">
        <v>90</v>
      </c>
      <c r="H153" s="210"/>
      <c r="I153" s="218"/>
      <c r="N153" s="12" t="str">
        <f>'2. Process scope &amp; goals'!C24</f>
        <v>Yes</v>
      </c>
    </row>
    <row r="154" spans="1:14" ht="48" x14ac:dyDescent="0.2">
      <c r="A154" s="226"/>
      <c r="B154" s="229"/>
      <c r="C154" s="229"/>
      <c r="D154" s="182"/>
      <c r="E154" s="90" t="s">
        <v>15</v>
      </c>
      <c r="F154" s="145" t="s">
        <v>171</v>
      </c>
      <c r="G154" s="168"/>
      <c r="H154" s="211"/>
      <c r="I154" s="219"/>
      <c r="N154" s="8" t="str">
        <f>N153</f>
        <v>Yes</v>
      </c>
    </row>
    <row r="155" spans="1:14" ht="33" thickBot="1" x14ac:dyDescent="0.25">
      <c r="A155" s="227"/>
      <c r="B155" s="230"/>
      <c r="C155" s="236"/>
      <c r="D155" s="183"/>
      <c r="E155" s="91" t="s">
        <v>16</v>
      </c>
      <c r="F155" s="146" t="s">
        <v>154</v>
      </c>
      <c r="G155" s="186"/>
      <c r="H155" s="223"/>
      <c r="I155" s="222"/>
      <c r="N155" s="8" t="str">
        <f>N153</f>
        <v>Yes</v>
      </c>
    </row>
    <row r="156" spans="1:14" ht="47.25" customHeight="1" x14ac:dyDescent="0.2">
      <c r="A156" s="231"/>
      <c r="B156" s="228" t="s">
        <v>193</v>
      </c>
      <c r="C156" s="228" t="s">
        <v>52</v>
      </c>
      <c r="D156" s="181" t="s">
        <v>319</v>
      </c>
      <c r="E156" s="97" t="s">
        <v>14</v>
      </c>
      <c r="F156" s="147" t="s">
        <v>395</v>
      </c>
      <c r="G156" s="187" t="s">
        <v>90</v>
      </c>
      <c r="H156" s="224"/>
      <c r="I156" s="221"/>
      <c r="N156" s="8" t="str">
        <f>N153</f>
        <v>Yes</v>
      </c>
    </row>
    <row r="157" spans="1:14" ht="64" x14ac:dyDescent="0.2">
      <c r="A157" s="232"/>
      <c r="B157" s="229"/>
      <c r="C157" s="229"/>
      <c r="D157" s="182"/>
      <c r="E157" s="95" t="s">
        <v>15</v>
      </c>
      <c r="F157" s="145" t="s">
        <v>396</v>
      </c>
      <c r="G157" s="168"/>
      <c r="H157" s="211"/>
      <c r="I157" s="219"/>
      <c r="N157" s="8" t="str">
        <f>N153</f>
        <v>Yes</v>
      </c>
    </row>
    <row r="158" spans="1:14" ht="48" x14ac:dyDescent="0.2">
      <c r="A158" s="233"/>
      <c r="B158" s="230"/>
      <c r="C158" s="230"/>
      <c r="D158" s="183"/>
      <c r="E158" s="96" t="s">
        <v>16</v>
      </c>
      <c r="F158" s="146" t="s">
        <v>397</v>
      </c>
      <c r="G158" s="169"/>
      <c r="H158" s="223"/>
      <c r="I158" s="222"/>
      <c r="N158" s="8" t="str">
        <f>N153</f>
        <v>Yes</v>
      </c>
    </row>
    <row r="159" spans="1:14" ht="64" x14ac:dyDescent="0.2">
      <c r="A159" s="231" t="s">
        <v>6</v>
      </c>
      <c r="B159" s="234" t="s">
        <v>193</v>
      </c>
      <c r="C159" s="251" t="s">
        <v>53</v>
      </c>
      <c r="D159" s="181" t="s">
        <v>24</v>
      </c>
      <c r="E159" s="92" t="s">
        <v>14</v>
      </c>
      <c r="F159" s="147" t="s">
        <v>172</v>
      </c>
      <c r="G159" s="167" t="s">
        <v>90</v>
      </c>
      <c r="H159" s="224"/>
      <c r="I159" s="221"/>
      <c r="N159" s="8" t="str">
        <f>N153</f>
        <v>Yes</v>
      </c>
    </row>
    <row r="160" spans="1:14" ht="64" x14ac:dyDescent="0.2">
      <c r="A160" s="232"/>
      <c r="B160" s="229"/>
      <c r="C160" s="239"/>
      <c r="D160" s="182"/>
      <c r="E160" s="90" t="s">
        <v>15</v>
      </c>
      <c r="F160" s="145" t="s">
        <v>155</v>
      </c>
      <c r="G160" s="168"/>
      <c r="H160" s="211"/>
      <c r="I160" s="219"/>
      <c r="N160" s="8" t="str">
        <f>N153</f>
        <v>Yes</v>
      </c>
    </row>
    <row r="161" spans="1:14" ht="32" x14ac:dyDescent="0.2">
      <c r="A161" s="233"/>
      <c r="B161" s="230"/>
      <c r="C161" s="244"/>
      <c r="D161" s="183"/>
      <c r="E161" s="91" t="s">
        <v>16</v>
      </c>
      <c r="F161" s="146" t="s">
        <v>268</v>
      </c>
      <c r="G161" s="169"/>
      <c r="H161" s="223"/>
      <c r="I161" s="222"/>
      <c r="N161" s="8" t="str">
        <f>N153</f>
        <v>Yes</v>
      </c>
    </row>
    <row r="162" spans="1:14" ht="64" x14ac:dyDescent="0.2">
      <c r="A162" s="231" t="s">
        <v>6</v>
      </c>
      <c r="B162" s="234" t="s">
        <v>193</v>
      </c>
      <c r="C162" s="234" t="s">
        <v>54</v>
      </c>
      <c r="D162" s="181" t="s">
        <v>25</v>
      </c>
      <c r="E162" s="92" t="s">
        <v>14</v>
      </c>
      <c r="F162" s="147" t="s">
        <v>173</v>
      </c>
      <c r="G162" s="167" t="s">
        <v>90</v>
      </c>
      <c r="H162" s="224"/>
      <c r="I162" s="221"/>
      <c r="N162" s="8" t="str">
        <f>N153</f>
        <v>Yes</v>
      </c>
    </row>
    <row r="163" spans="1:14" ht="64" x14ac:dyDescent="0.2">
      <c r="A163" s="232"/>
      <c r="B163" s="229"/>
      <c r="C163" s="229"/>
      <c r="D163" s="182"/>
      <c r="E163" s="90" t="s">
        <v>15</v>
      </c>
      <c r="F163" s="145" t="s">
        <v>156</v>
      </c>
      <c r="G163" s="168"/>
      <c r="H163" s="211"/>
      <c r="I163" s="219"/>
      <c r="N163" s="8" t="str">
        <f>N153</f>
        <v>Yes</v>
      </c>
    </row>
    <row r="164" spans="1:14" ht="65" thickBot="1" x14ac:dyDescent="0.25">
      <c r="A164" s="235"/>
      <c r="B164" s="236"/>
      <c r="C164" s="236"/>
      <c r="D164" s="189"/>
      <c r="E164" s="93" t="s">
        <v>16</v>
      </c>
      <c r="F164" s="148" t="s">
        <v>157</v>
      </c>
      <c r="G164" s="186"/>
      <c r="H164" s="216"/>
      <c r="I164" s="220"/>
      <c r="N164" s="8" t="str">
        <f>N153</f>
        <v>Yes</v>
      </c>
    </row>
    <row r="165" spans="1:14" ht="48" x14ac:dyDescent="0.2">
      <c r="A165" s="225" t="s">
        <v>7</v>
      </c>
      <c r="B165" s="228" t="s">
        <v>193</v>
      </c>
      <c r="C165" s="228" t="s">
        <v>55</v>
      </c>
      <c r="D165" s="188" t="s">
        <v>320</v>
      </c>
      <c r="E165" s="89" t="s">
        <v>14</v>
      </c>
      <c r="F165" s="144" t="s">
        <v>500</v>
      </c>
      <c r="G165" s="187" t="s">
        <v>90</v>
      </c>
      <c r="H165" s="210"/>
      <c r="I165" s="218"/>
      <c r="N165" s="12" t="str">
        <f>'2. Process scope &amp; goals'!C25</f>
        <v>Yes</v>
      </c>
    </row>
    <row r="166" spans="1:14" ht="64" x14ac:dyDescent="0.2">
      <c r="A166" s="226"/>
      <c r="B166" s="229"/>
      <c r="C166" s="229"/>
      <c r="D166" s="182"/>
      <c r="E166" s="90" t="s">
        <v>15</v>
      </c>
      <c r="F166" s="145" t="s">
        <v>501</v>
      </c>
      <c r="G166" s="168"/>
      <c r="H166" s="211"/>
      <c r="I166" s="219"/>
      <c r="N166" s="8" t="str">
        <f>N165</f>
        <v>Yes</v>
      </c>
    </row>
    <row r="167" spans="1:14" ht="81" thickBot="1" x14ac:dyDescent="0.25">
      <c r="A167" s="227"/>
      <c r="B167" s="230"/>
      <c r="C167" s="236"/>
      <c r="D167" s="183"/>
      <c r="E167" s="91" t="s">
        <v>16</v>
      </c>
      <c r="F167" s="146" t="s">
        <v>502</v>
      </c>
      <c r="G167" s="186"/>
      <c r="H167" s="223"/>
      <c r="I167" s="222"/>
      <c r="N167" s="8" t="str">
        <f>N165</f>
        <v>Yes</v>
      </c>
    </row>
    <row r="168" spans="1:14" ht="64" x14ac:dyDescent="0.2">
      <c r="A168" s="231"/>
      <c r="B168" s="228" t="s">
        <v>193</v>
      </c>
      <c r="C168" s="228" t="s">
        <v>56</v>
      </c>
      <c r="D168" s="181" t="s">
        <v>321</v>
      </c>
      <c r="E168" s="97" t="s">
        <v>14</v>
      </c>
      <c r="F168" s="140" t="s">
        <v>503</v>
      </c>
      <c r="G168" s="187" t="s">
        <v>90</v>
      </c>
      <c r="H168" s="224"/>
      <c r="I168" s="221"/>
      <c r="N168" s="8" t="str">
        <f>N165</f>
        <v>Yes</v>
      </c>
    </row>
    <row r="169" spans="1:14" ht="80" x14ac:dyDescent="0.2">
      <c r="A169" s="232"/>
      <c r="B169" s="229"/>
      <c r="C169" s="229"/>
      <c r="D169" s="182"/>
      <c r="E169" s="95" t="s">
        <v>15</v>
      </c>
      <c r="F169" s="140" t="s">
        <v>504</v>
      </c>
      <c r="G169" s="168"/>
      <c r="H169" s="211"/>
      <c r="I169" s="219"/>
      <c r="N169" s="8" t="str">
        <f>N165</f>
        <v>Yes</v>
      </c>
    </row>
    <row r="170" spans="1:14" ht="80" x14ac:dyDescent="0.2">
      <c r="A170" s="233"/>
      <c r="B170" s="230"/>
      <c r="C170" s="230"/>
      <c r="D170" s="183"/>
      <c r="E170" s="96" t="s">
        <v>16</v>
      </c>
      <c r="F170" s="140" t="s">
        <v>398</v>
      </c>
      <c r="G170" s="169"/>
      <c r="H170" s="223"/>
      <c r="I170" s="222"/>
      <c r="N170" s="8" t="str">
        <f>N165</f>
        <v>Yes</v>
      </c>
    </row>
    <row r="171" spans="1:14" ht="64" x14ac:dyDescent="0.2">
      <c r="A171" s="231" t="s">
        <v>7</v>
      </c>
      <c r="B171" s="234" t="s">
        <v>193</v>
      </c>
      <c r="C171" s="251" t="s">
        <v>57</v>
      </c>
      <c r="D171" s="181" t="s">
        <v>322</v>
      </c>
      <c r="E171" s="92" t="s">
        <v>14</v>
      </c>
      <c r="F171" s="147" t="s">
        <v>505</v>
      </c>
      <c r="G171" s="167" t="s">
        <v>90</v>
      </c>
      <c r="H171" s="224"/>
      <c r="I171" s="221"/>
      <c r="N171" s="8" t="str">
        <f>N165</f>
        <v>Yes</v>
      </c>
    </row>
    <row r="172" spans="1:14" ht="80" x14ac:dyDescent="0.2">
      <c r="A172" s="232"/>
      <c r="B172" s="229"/>
      <c r="C172" s="239"/>
      <c r="D172" s="182"/>
      <c r="E172" s="90" t="s">
        <v>15</v>
      </c>
      <c r="F172" s="145" t="s">
        <v>399</v>
      </c>
      <c r="G172" s="168"/>
      <c r="H172" s="211"/>
      <c r="I172" s="219"/>
      <c r="N172" s="8" t="str">
        <f>N165</f>
        <v>Yes</v>
      </c>
    </row>
    <row r="173" spans="1:14" ht="80" x14ac:dyDescent="0.2">
      <c r="A173" s="233"/>
      <c r="B173" s="230"/>
      <c r="C173" s="244"/>
      <c r="D173" s="183"/>
      <c r="E173" s="91" t="s">
        <v>16</v>
      </c>
      <c r="F173" s="146" t="s">
        <v>400</v>
      </c>
      <c r="G173" s="169"/>
      <c r="H173" s="223"/>
      <c r="I173" s="222"/>
      <c r="N173" s="8" t="str">
        <f>N165</f>
        <v>Yes</v>
      </c>
    </row>
    <row r="174" spans="1:14" ht="80" x14ac:dyDescent="0.2">
      <c r="A174" s="231" t="s">
        <v>7</v>
      </c>
      <c r="B174" s="234" t="s">
        <v>193</v>
      </c>
      <c r="C174" s="251" t="s">
        <v>58</v>
      </c>
      <c r="D174" s="181" t="s">
        <v>323</v>
      </c>
      <c r="E174" s="92" t="s">
        <v>14</v>
      </c>
      <c r="F174" s="147" t="s">
        <v>401</v>
      </c>
      <c r="G174" s="167" t="s">
        <v>90</v>
      </c>
      <c r="H174" s="224"/>
      <c r="I174" s="221"/>
      <c r="N174" s="8" t="str">
        <f>N165</f>
        <v>Yes</v>
      </c>
    </row>
    <row r="175" spans="1:14" ht="64" x14ac:dyDescent="0.2">
      <c r="A175" s="232"/>
      <c r="B175" s="229"/>
      <c r="C175" s="239"/>
      <c r="D175" s="182"/>
      <c r="E175" s="90" t="s">
        <v>15</v>
      </c>
      <c r="F175" s="145" t="s">
        <v>402</v>
      </c>
      <c r="G175" s="168"/>
      <c r="H175" s="211"/>
      <c r="I175" s="219"/>
      <c r="N175" s="8" t="str">
        <f>N165</f>
        <v>Yes</v>
      </c>
    </row>
    <row r="176" spans="1:14" ht="64" x14ac:dyDescent="0.2">
      <c r="A176" s="233"/>
      <c r="B176" s="230"/>
      <c r="C176" s="244"/>
      <c r="D176" s="183"/>
      <c r="E176" s="91" t="s">
        <v>16</v>
      </c>
      <c r="F176" s="146" t="s">
        <v>403</v>
      </c>
      <c r="G176" s="169"/>
      <c r="H176" s="223"/>
      <c r="I176" s="222"/>
      <c r="N176" s="8" t="str">
        <f>N165</f>
        <v>Yes</v>
      </c>
    </row>
    <row r="177" spans="1:14" ht="128" x14ac:dyDescent="0.2">
      <c r="A177" s="231" t="s">
        <v>7</v>
      </c>
      <c r="B177" s="234" t="s">
        <v>193</v>
      </c>
      <c r="C177" s="251" t="s">
        <v>59</v>
      </c>
      <c r="D177" s="181" t="s">
        <v>324</v>
      </c>
      <c r="E177" s="92" t="s">
        <v>14</v>
      </c>
      <c r="F177" s="147" t="s">
        <v>506</v>
      </c>
      <c r="G177" s="167" t="s">
        <v>90</v>
      </c>
      <c r="H177" s="224"/>
      <c r="I177" s="221"/>
      <c r="N177" s="8" t="str">
        <f>N165</f>
        <v>Yes</v>
      </c>
    </row>
    <row r="178" spans="1:14" ht="64" x14ac:dyDescent="0.2">
      <c r="A178" s="232"/>
      <c r="B178" s="229"/>
      <c r="C178" s="239"/>
      <c r="D178" s="182"/>
      <c r="E178" s="90" t="s">
        <v>15</v>
      </c>
      <c r="F178" s="145" t="s">
        <v>507</v>
      </c>
      <c r="G178" s="168"/>
      <c r="H178" s="211"/>
      <c r="I178" s="219"/>
      <c r="N178" s="8" t="str">
        <f>N165</f>
        <v>Yes</v>
      </c>
    </row>
    <row r="179" spans="1:14" ht="64" x14ac:dyDescent="0.2">
      <c r="A179" s="233"/>
      <c r="B179" s="230"/>
      <c r="C179" s="244"/>
      <c r="D179" s="183"/>
      <c r="E179" s="91" t="s">
        <v>16</v>
      </c>
      <c r="F179" s="146" t="s">
        <v>158</v>
      </c>
      <c r="G179" s="169"/>
      <c r="H179" s="223"/>
      <c r="I179" s="222"/>
      <c r="N179" s="8" t="str">
        <f>N165</f>
        <v>Yes</v>
      </c>
    </row>
    <row r="180" spans="1:14" ht="31.5" customHeight="1" x14ac:dyDescent="0.2">
      <c r="A180" s="231" t="s">
        <v>7</v>
      </c>
      <c r="B180" s="234" t="s">
        <v>193</v>
      </c>
      <c r="C180" s="251" t="s">
        <v>60</v>
      </c>
      <c r="D180" s="181" t="s">
        <v>124</v>
      </c>
      <c r="E180" s="92" t="s">
        <v>14</v>
      </c>
      <c r="F180" s="147" t="s">
        <v>508</v>
      </c>
      <c r="G180" s="167" t="s">
        <v>90</v>
      </c>
      <c r="H180" s="224"/>
      <c r="I180" s="221"/>
      <c r="N180" s="8" t="str">
        <f>N165</f>
        <v>Yes</v>
      </c>
    </row>
    <row r="181" spans="1:14" ht="96" x14ac:dyDescent="0.2">
      <c r="A181" s="232"/>
      <c r="B181" s="229"/>
      <c r="C181" s="239"/>
      <c r="D181" s="182"/>
      <c r="E181" s="90" t="s">
        <v>15</v>
      </c>
      <c r="F181" s="145" t="s">
        <v>404</v>
      </c>
      <c r="G181" s="168"/>
      <c r="H181" s="211"/>
      <c r="I181" s="219"/>
      <c r="N181" s="8" t="str">
        <f>N165</f>
        <v>Yes</v>
      </c>
    </row>
    <row r="182" spans="1:14" ht="64" x14ac:dyDescent="0.2">
      <c r="A182" s="233"/>
      <c r="B182" s="230"/>
      <c r="C182" s="244"/>
      <c r="D182" s="183"/>
      <c r="E182" s="91" t="s">
        <v>16</v>
      </c>
      <c r="F182" s="146" t="s">
        <v>405</v>
      </c>
      <c r="G182" s="169"/>
      <c r="H182" s="223"/>
      <c r="I182" s="222"/>
      <c r="N182" s="8" t="str">
        <f>N165</f>
        <v>Yes</v>
      </c>
    </row>
    <row r="183" spans="1:14" ht="48" x14ac:dyDescent="0.2">
      <c r="A183" s="231" t="s">
        <v>7</v>
      </c>
      <c r="B183" s="234" t="s">
        <v>193</v>
      </c>
      <c r="C183" s="251" t="s">
        <v>61</v>
      </c>
      <c r="D183" s="181" t="s">
        <v>325</v>
      </c>
      <c r="E183" s="92" t="s">
        <v>14</v>
      </c>
      <c r="F183" s="147" t="s">
        <v>406</v>
      </c>
      <c r="G183" s="167" t="s">
        <v>90</v>
      </c>
      <c r="H183" s="224"/>
      <c r="I183" s="221"/>
      <c r="N183" s="8" t="str">
        <f>N165</f>
        <v>Yes</v>
      </c>
    </row>
    <row r="184" spans="1:14" ht="112" x14ac:dyDescent="0.2">
      <c r="A184" s="232"/>
      <c r="B184" s="229"/>
      <c r="C184" s="239"/>
      <c r="D184" s="182"/>
      <c r="E184" s="90" t="s">
        <v>15</v>
      </c>
      <c r="F184" s="145" t="s">
        <v>159</v>
      </c>
      <c r="G184" s="168"/>
      <c r="H184" s="211"/>
      <c r="I184" s="219"/>
      <c r="N184" s="8" t="str">
        <f>N165</f>
        <v>Yes</v>
      </c>
    </row>
    <row r="185" spans="1:14" ht="81" thickBot="1" x14ac:dyDescent="0.25">
      <c r="A185" s="235"/>
      <c r="B185" s="236"/>
      <c r="C185" s="240"/>
      <c r="D185" s="189"/>
      <c r="E185" s="93" t="s">
        <v>16</v>
      </c>
      <c r="F185" s="148" t="s">
        <v>407</v>
      </c>
      <c r="G185" s="186"/>
      <c r="H185" s="216"/>
      <c r="I185" s="220"/>
      <c r="N185" s="8" t="str">
        <f>N165</f>
        <v>Yes</v>
      </c>
    </row>
    <row r="186" spans="1:14" s="10" customFormat="1" ht="48" x14ac:dyDescent="0.2">
      <c r="A186" s="225" t="s">
        <v>8</v>
      </c>
      <c r="B186" s="228" t="s">
        <v>193</v>
      </c>
      <c r="C186" s="228" t="s">
        <v>62</v>
      </c>
      <c r="D186" s="188" t="s">
        <v>326</v>
      </c>
      <c r="E186" s="94" t="s">
        <v>14</v>
      </c>
      <c r="F186" s="141" t="s">
        <v>408</v>
      </c>
      <c r="G186" s="212" t="s">
        <v>90</v>
      </c>
      <c r="H186" s="245"/>
      <c r="I186" s="248"/>
      <c r="N186" s="15" t="str">
        <f>'2. Process scope &amp; goals'!C26</f>
        <v>Yes</v>
      </c>
    </row>
    <row r="187" spans="1:14" s="10" customFormat="1" ht="48" x14ac:dyDescent="0.2">
      <c r="A187" s="226"/>
      <c r="B187" s="229"/>
      <c r="C187" s="229"/>
      <c r="D187" s="182"/>
      <c r="E187" s="95" t="s">
        <v>15</v>
      </c>
      <c r="F187" s="132" t="s">
        <v>521</v>
      </c>
      <c r="G187" s="213"/>
      <c r="H187" s="246"/>
      <c r="I187" s="249"/>
      <c r="N187" s="10" t="str">
        <f>N186</f>
        <v>Yes</v>
      </c>
    </row>
    <row r="188" spans="1:14" s="10" customFormat="1" ht="49" thickBot="1" x14ac:dyDescent="0.25">
      <c r="A188" s="227"/>
      <c r="B188" s="236"/>
      <c r="C188" s="236"/>
      <c r="D188" s="183"/>
      <c r="E188" s="96" t="s">
        <v>16</v>
      </c>
      <c r="F188" s="142" t="s">
        <v>409</v>
      </c>
      <c r="G188" s="257"/>
      <c r="H188" s="247"/>
      <c r="I188" s="250"/>
      <c r="N188" s="10" t="str">
        <f>N186</f>
        <v>Yes</v>
      </c>
    </row>
    <row r="189" spans="1:14" s="10" customFormat="1" ht="31.5" customHeight="1" x14ac:dyDescent="0.2">
      <c r="A189" s="231"/>
      <c r="B189" s="228" t="s">
        <v>193</v>
      </c>
      <c r="C189" s="228" t="s">
        <v>63</v>
      </c>
      <c r="D189" s="181" t="s">
        <v>557</v>
      </c>
      <c r="E189" s="97" t="s">
        <v>14</v>
      </c>
      <c r="F189" s="140" t="s">
        <v>410</v>
      </c>
      <c r="G189" s="212" t="s">
        <v>90</v>
      </c>
      <c r="H189" s="252"/>
      <c r="I189" s="254"/>
      <c r="N189" s="10" t="str">
        <f>N186</f>
        <v>Yes</v>
      </c>
    </row>
    <row r="190" spans="1:14" s="10" customFormat="1" ht="48" x14ac:dyDescent="0.2">
      <c r="A190" s="232"/>
      <c r="B190" s="229"/>
      <c r="C190" s="229"/>
      <c r="D190" s="182"/>
      <c r="E190" s="95" t="s">
        <v>15</v>
      </c>
      <c r="F190" s="132" t="s">
        <v>509</v>
      </c>
      <c r="G190" s="213"/>
      <c r="H190" s="246"/>
      <c r="I190" s="249"/>
      <c r="N190" s="10" t="str">
        <f>N186</f>
        <v>Yes</v>
      </c>
    </row>
    <row r="191" spans="1:14" s="10" customFormat="1" ht="81" thickBot="1" x14ac:dyDescent="0.25">
      <c r="A191" s="233"/>
      <c r="B191" s="230"/>
      <c r="C191" s="230"/>
      <c r="D191" s="183"/>
      <c r="E191" s="96" t="s">
        <v>16</v>
      </c>
      <c r="F191" s="131" t="s">
        <v>411</v>
      </c>
      <c r="G191" s="214"/>
      <c r="H191" s="247"/>
      <c r="I191" s="250"/>
      <c r="N191" s="10" t="str">
        <f>N186</f>
        <v>Yes</v>
      </c>
    </row>
    <row r="192" spans="1:14" s="10" customFormat="1" ht="31.5" customHeight="1" x14ac:dyDescent="0.2">
      <c r="A192" s="231" t="s">
        <v>8</v>
      </c>
      <c r="B192" s="234" t="s">
        <v>193</v>
      </c>
      <c r="C192" s="251" t="s">
        <v>64</v>
      </c>
      <c r="D192" s="181" t="s">
        <v>327</v>
      </c>
      <c r="E192" s="97" t="s">
        <v>14</v>
      </c>
      <c r="F192" s="143" t="s">
        <v>251</v>
      </c>
      <c r="G192" s="215" t="s">
        <v>90</v>
      </c>
      <c r="H192" s="252"/>
      <c r="I192" s="254"/>
      <c r="N192" s="10" t="str">
        <f>N186</f>
        <v>Yes</v>
      </c>
    </row>
    <row r="193" spans="1:14" s="10" customFormat="1" ht="64" x14ac:dyDescent="0.2">
      <c r="A193" s="232"/>
      <c r="B193" s="229"/>
      <c r="C193" s="239"/>
      <c r="D193" s="182"/>
      <c r="E193" s="95" t="s">
        <v>15</v>
      </c>
      <c r="F193" s="132" t="s">
        <v>269</v>
      </c>
      <c r="G193" s="213"/>
      <c r="H193" s="246"/>
      <c r="I193" s="249"/>
      <c r="N193" s="10" t="str">
        <f>N186</f>
        <v>Yes</v>
      </c>
    </row>
    <row r="194" spans="1:14" s="10" customFormat="1" ht="112" x14ac:dyDescent="0.2">
      <c r="A194" s="233"/>
      <c r="B194" s="230"/>
      <c r="C194" s="244"/>
      <c r="D194" s="183"/>
      <c r="E194" s="96" t="s">
        <v>16</v>
      </c>
      <c r="F194" s="142" t="s">
        <v>412</v>
      </c>
      <c r="G194" s="214"/>
      <c r="H194" s="247"/>
      <c r="I194" s="250"/>
      <c r="N194" s="10" t="str">
        <f>N186</f>
        <v>Yes</v>
      </c>
    </row>
    <row r="195" spans="1:14" s="10" customFormat="1" ht="96" x14ac:dyDescent="0.2">
      <c r="A195" s="231" t="s">
        <v>8</v>
      </c>
      <c r="B195" s="234" t="s">
        <v>193</v>
      </c>
      <c r="C195" s="234" t="s">
        <v>65</v>
      </c>
      <c r="D195" s="181" t="s">
        <v>328</v>
      </c>
      <c r="E195" s="97" t="s">
        <v>14</v>
      </c>
      <c r="F195" s="143" t="s">
        <v>510</v>
      </c>
      <c r="G195" s="215" t="s">
        <v>90</v>
      </c>
      <c r="H195" s="252"/>
      <c r="I195" s="254"/>
      <c r="N195" s="10" t="str">
        <f>N186</f>
        <v>Yes</v>
      </c>
    </row>
    <row r="196" spans="1:14" s="10" customFormat="1" ht="80" x14ac:dyDescent="0.2">
      <c r="A196" s="232"/>
      <c r="B196" s="229"/>
      <c r="C196" s="229"/>
      <c r="D196" s="182"/>
      <c r="E196" s="95" t="s">
        <v>15</v>
      </c>
      <c r="F196" s="132" t="s">
        <v>413</v>
      </c>
      <c r="G196" s="213"/>
      <c r="H196" s="246"/>
      <c r="I196" s="249"/>
      <c r="N196" s="10" t="str">
        <f>N186</f>
        <v>Yes</v>
      </c>
    </row>
    <row r="197" spans="1:14" s="10" customFormat="1" ht="65" thickBot="1" x14ac:dyDescent="0.25">
      <c r="A197" s="235"/>
      <c r="B197" s="236"/>
      <c r="C197" s="236"/>
      <c r="D197" s="189"/>
      <c r="E197" s="98" t="s">
        <v>16</v>
      </c>
      <c r="F197" s="131" t="s">
        <v>414</v>
      </c>
      <c r="G197" s="257"/>
      <c r="H197" s="253"/>
      <c r="I197" s="255"/>
      <c r="N197" s="10" t="str">
        <f>N186</f>
        <v>Yes</v>
      </c>
    </row>
    <row r="198" spans="1:14" s="10" customFormat="1" ht="48" x14ac:dyDescent="0.2">
      <c r="A198" s="225" t="s">
        <v>9</v>
      </c>
      <c r="B198" s="228" t="s">
        <v>192</v>
      </c>
      <c r="C198" s="228" t="s">
        <v>66</v>
      </c>
      <c r="D198" s="188" t="s">
        <v>329</v>
      </c>
      <c r="E198" s="94" t="s">
        <v>14</v>
      </c>
      <c r="F198" s="141" t="s">
        <v>270</v>
      </c>
      <c r="G198" s="212" t="s">
        <v>90</v>
      </c>
      <c r="H198" s="245"/>
      <c r="I198" s="248"/>
      <c r="N198" s="15" t="str">
        <f>'2. Process scope &amp; goals'!C27</f>
        <v>Yes</v>
      </c>
    </row>
    <row r="199" spans="1:14" s="10" customFormat="1" ht="48" x14ac:dyDescent="0.2">
      <c r="A199" s="226"/>
      <c r="B199" s="229"/>
      <c r="C199" s="229"/>
      <c r="D199" s="182"/>
      <c r="E199" s="95" t="s">
        <v>15</v>
      </c>
      <c r="F199" s="132" t="s">
        <v>415</v>
      </c>
      <c r="G199" s="213"/>
      <c r="H199" s="246"/>
      <c r="I199" s="249"/>
      <c r="N199" s="10" t="str">
        <f>N198</f>
        <v>Yes</v>
      </c>
    </row>
    <row r="200" spans="1:14" s="10" customFormat="1" ht="80" x14ac:dyDescent="0.2">
      <c r="A200" s="227"/>
      <c r="B200" s="230"/>
      <c r="C200" s="230"/>
      <c r="D200" s="183"/>
      <c r="E200" s="96" t="s">
        <v>16</v>
      </c>
      <c r="F200" s="142" t="s">
        <v>522</v>
      </c>
      <c r="G200" s="214"/>
      <c r="H200" s="247"/>
      <c r="I200" s="250"/>
      <c r="N200" s="10" t="str">
        <f>N198</f>
        <v>Yes</v>
      </c>
    </row>
    <row r="201" spans="1:14" s="10" customFormat="1" ht="48" x14ac:dyDescent="0.2">
      <c r="A201" s="231" t="s">
        <v>9</v>
      </c>
      <c r="B201" s="234" t="s">
        <v>192</v>
      </c>
      <c r="C201" s="234" t="s">
        <v>67</v>
      </c>
      <c r="D201" s="181" t="s">
        <v>125</v>
      </c>
      <c r="E201" s="97" t="s">
        <v>189</v>
      </c>
      <c r="F201" s="143" t="s">
        <v>271</v>
      </c>
      <c r="G201" s="215" t="s">
        <v>90</v>
      </c>
      <c r="H201" s="252"/>
      <c r="I201" s="254"/>
      <c r="N201" s="10" t="str">
        <f>N198</f>
        <v>Yes</v>
      </c>
    </row>
    <row r="202" spans="1:14" s="10" customFormat="1" ht="112" x14ac:dyDescent="0.2">
      <c r="A202" s="232"/>
      <c r="B202" s="229"/>
      <c r="C202" s="229"/>
      <c r="D202" s="182"/>
      <c r="E202" s="95" t="s">
        <v>195</v>
      </c>
      <c r="F202" s="132" t="s">
        <v>523</v>
      </c>
      <c r="G202" s="213"/>
      <c r="H202" s="246"/>
      <c r="I202" s="249"/>
      <c r="N202" s="10" t="str">
        <f>N198</f>
        <v>Yes</v>
      </c>
    </row>
    <row r="203" spans="1:14" s="10" customFormat="1" ht="80" x14ac:dyDescent="0.2">
      <c r="A203" s="233"/>
      <c r="B203" s="230"/>
      <c r="C203" s="230"/>
      <c r="D203" s="183"/>
      <c r="E203" s="96" t="s">
        <v>190</v>
      </c>
      <c r="F203" s="142" t="s">
        <v>524</v>
      </c>
      <c r="G203" s="214"/>
      <c r="H203" s="247"/>
      <c r="I203" s="250"/>
      <c r="N203" s="10" t="str">
        <f>N198</f>
        <v>Yes</v>
      </c>
    </row>
    <row r="204" spans="1:14" s="10" customFormat="1" ht="64" x14ac:dyDescent="0.2">
      <c r="A204" s="231" t="s">
        <v>9</v>
      </c>
      <c r="B204" s="234" t="s">
        <v>192</v>
      </c>
      <c r="C204" s="234" t="s">
        <v>68</v>
      </c>
      <c r="D204" s="181" t="s">
        <v>330</v>
      </c>
      <c r="E204" s="97" t="s">
        <v>189</v>
      </c>
      <c r="F204" s="143" t="s">
        <v>416</v>
      </c>
      <c r="G204" s="215" t="s">
        <v>90</v>
      </c>
      <c r="H204" s="252"/>
      <c r="I204" s="254"/>
      <c r="N204" s="10" t="str">
        <f>N198</f>
        <v>Yes</v>
      </c>
    </row>
    <row r="205" spans="1:14" s="10" customFormat="1" ht="96" x14ac:dyDescent="0.2">
      <c r="A205" s="232"/>
      <c r="B205" s="229"/>
      <c r="C205" s="229"/>
      <c r="D205" s="182"/>
      <c r="E205" s="95" t="s">
        <v>195</v>
      </c>
      <c r="F205" s="132" t="s">
        <v>511</v>
      </c>
      <c r="G205" s="213"/>
      <c r="H205" s="246"/>
      <c r="I205" s="249"/>
      <c r="N205" s="10" t="str">
        <f>N198</f>
        <v>Yes</v>
      </c>
    </row>
    <row r="206" spans="1:14" s="10" customFormat="1" ht="80" x14ac:dyDescent="0.2">
      <c r="A206" s="233"/>
      <c r="B206" s="230"/>
      <c r="C206" s="230"/>
      <c r="D206" s="183"/>
      <c r="E206" s="96" t="s">
        <v>190</v>
      </c>
      <c r="F206" s="142" t="s">
        <v>512</v>
      </c>
      <c r="G206" s="214"/>
      <c r="H206" s="247"/>
      <c r="I206" s="250"/>
      <c r="N206" s="10" t="str">
        <f>N198</f>
        <v>Yes</v>
      </c>
    </row>
    <row r="207" spans="1:14" s="10" customFormat="1" ht="48" x14ac:dyDescent="0.2">
      <c r="A207" s="231" t="s">
        <v>9</v>
      </c>
      <c r="B207" s="234" t="s">
        <v>193</v>
      </c>
      <c r="C207" s="234" t="s">
        <v>69</v>
      </c>
      <c r="D207" s="181" t="s">
        <v>126</v>
      </c>
      <c r="E207" s="97" t="s">
        <v>14</v>
      </c>
      <c r="F207" s="143" t="s">
        <v>272</v>
      </c>
      <c r="G207" s="215" t="s">
        <v>90</v>
      </c>
      <c r="H207" s="252"/>
      <c r="I207" s="254"/>
      <c r="N207" s="10" t="str">
        <f>N198</f>
        <v>Yes</v>
      </c>
    </row>
    <row r="208" spans="1:14" s="10" customFormat="1" ht="64" x14ac:dyDescent="0.2">
      <c r="A208" s="232"/>
      <c r="B208" s="229"/>
      <c r="C208" s="229"/>
      <c r="D208" s="182"/>
      <c r="E208" s="95" t="s">
        <v>15</v>
      </c>
      <c r="F208" s="132" t="s">
        <v>273</v>
      </c>
      <c r="G208" s="213"/>
      <c r="H208" s="246"/>
      <c r="I208" s="249"/>
      <c r="N208" s="10" t="str">
        <f>N198</f>
        <v>Yes</v>
      </c>
    </row>
    <row r="209" spans="1:14" s="10" customFormat="1" ht="64" x14ac:dyDescent="0.2">
      <c r="A209" s="233"/>
      <c r="B209" s="230"/>
      <c r="C209" s="230"/>
      <c r="D209" s="183"/>
      <c r="E209" s="96" t="s">
        <v>16</v>
      </c>
      <c r="F209" s="142" t="s">
        <v>274</v>
      </c>
      <c r="G209" s="214"/>
      <c r="H209" s="247"/>
      <c r="I209" s="250"/>
      <c r="N209" s="10" t="str">
        <f>N198</f>
        <v>Yes</v>
      </c>
    </row>
    <row r="210" spans="1:14" s="10" customFormat="1" ht="80" x14ac:dyDescent="0.2">
      <c r="A210" s="231" t="s">
        <v>9</v>
      </c>
      <c r="B210" s="234" t="s">
        <v>193</v>
      </c>
      <c r="C210" s="234" t="s">
        <v>70</v>
      </c>
      <c r="D210" s="181" t="s">
        <v>331</v>
      </c>
      <c r="E210" s="97" t="s">
        <v>14</v>
      </c>
      <c r="F210" s="143" t="s">
        <v>417</v>
      </c>
      <c r="G210" s="215" t="s">
        <v>90</v>
      </c>
      <c r="H210" s="252"/>
      <c r="I210" s="254"/>
      <c r="N210" s="10" t="str">
        <f>N198</f>
        <v>Yes</v>
      </c>
    </row>
    <row r="211" spans="1:14" s="10" customFormat="1" ht="64" x14ac:dyDescent="0.2">
      <c r="A211" s="232"/>
      <c r="B211" s="229"/>
      <c r="C211" s="229"/>
      <c r="D211" s="182"/>
      <c r="E211" s="95" t="s">
        <v>15</v>
      </c>
      <c r="F211" s="132" t="s">
        <v>418</v>
      </c>
      <c r="G211" s="213"/>
      <c r="H211" s="246"/>
      <c r="I211" s="249"/>
      <c r="N211" s="10" t="str">
        <f>N198</f>
        <v>Yes</v>
      </c>
    </row>
    <row r="212" spans="1:14" s="10" customFormat="1" ht="64" x14ac:dyDescent="0.2">
      <c r="A212" s="233"/>
      <c r="B212" s="230"/>
      <c r="C212" s="230"/>
      <c r="D212" s="183"/>
      <c r="E212" s="96" t="s">
        <v>16</v>
      </c>
      <c r="F212" s="142" t="s">
        <v>525</v>
      </c>
      <c r="G212" s="214"/>
      <c r="H212" s="247"/>
      <c r="I212" s="250"/>
      <c r="N212" s="10" t="str">
        <f>N198</f>
        <v>Yes</v>
      </c>
    </row>
    <row r="213" spans="1:14" s="10" customFormat="1" ht="18.75" customHeight="1" x14ac:dyDescent="0.2">
      <c r="A213" s="231" t="s">
        <v>9</v>
      </c>
      <c r="B213" s="234" t="s">
        <v>193</v>
      </c>
      <c r="C213" s="234" t="s">
        <v>71</v>
      </c>
      <c r="D213" s="181" t="s">
        <v>127</v>
      </c>
      <c r="E213" s="97" t="s">
        <v>14</v>
      </c>
      <c r="F213" s="143" t="s">
        <v>275</v>
      </c>
      <c r="G213" s="215" t="s">
        <v>90</v>
      </c>
      <c r="H213" s="252"/>
      <c r="I213" s="254"/>
      <c r="N213" s="10" t="str">
        <f>N198</f>
        <v>Yes</v>
      </c>
    </row>
    <row r="214" spans="1:14" s="10" customFormat="1" ht="32" x14ac:dyDescent="0.2">
      <c r="A214" s="232"/>
      <c r="B214" s="229"/>
      <c r="C214" s="229"/>
      <c r="D214" s="182"/>
      <c r="E214" s="95" t="s">
        <v>15</v>
      </c>
      <c r="F214" s="132" t="s">
        <v>276</v>
      </c>
      <c r="G214" s="213"/>
      <c r="H214" s="246"/>
      <c r="I214" s="249"/>
      <c r="N214" s="10" t="str">
        <f>N198</f>
        <v>Yes</v>
      </c>
    </row>
    <row r="215" spans="1:14" s="10" customFormat="1" ht="33" thickBot="1" x14ac:dyDescent="0.25">
      <c r="A215" s="235"/>
      <c r="B215" s="236"/>
      <c r="C215" s="236"/>
      <c r="D215" s="189"/>
      <c r="E215" s="96" t="s">
        <v>16</v>
      </c>
      <c r="F215" s="131" t="s">
        <v>277</v>
      </c>
      <c r="G215" s="257"/>
      <c r="H215" s="253"/>
      <c r="I215" s="255"/>
      <c r="N215" s="10" t="str">
        <f>N198</f>
        <v>Yes</v>
      </c>
    </row>
    <row r="216" spans="1:14" s="10" customFormat="1" ht="48" x14ac:dyDescent="0.2">
      <c r="A216" s="225" t="s">
        <v>10</v>
      </c>
      <c r="B216" s="228" t="s">
        <v>193</v>
      </c>
      <c r="C216" s="228" t="s">
        <v>72</v>
      </c>
      <c r="D216" s="188" t="s">
        <v>332</v>
      </c>
      <c r="E216" s="94" t="s">
        <v>14</v>
      </c>
      <c r="F216" s="144" t="s">
        <v>419</v>
      </c>
      <c r="G216" s="212" t="s">
        <v>90</v>
      </c>
      <c r="H216" s="245"/>
      <c r="I216" s="248"/>
      <c r="N216" s="15" t="str">
        <f>'2. Process scope &amp; goals'!C28</f>
        <v>Yes</v>
      </c>
    </row>
    <row r="217" spans="1:14" s="10" customFormat="1" ht="64" x14ac:dyDescent="0.2">
      <c r="A217" s="226"/>
      <c r="B217" s="229"/>
      <c r="C217" s="229"/>
      <c r="D217" s="182"/>
      <c r="E217" s="95" t="s">
        <v>15</v>
      </c>
      <c r="F217" s="145" t="s">
        <v>420</v>
      </c>
      <c r="G217" s="213"/>
      <c r="H217" s="246"/>
      <c r="I217" s="249"/>
      <c r="N217" s="10" t="str">
        <f>N216</f>
        <v>Yes</v>
      </c>
    </row>
    <row r="218" spans="1:14" s="10" customFormat="1" ht="64" x14ac:dyDescent="0.2">
      <c r="A218" s="227"/>
      <c r="B218" s="230"/>
      <c r="C218" s="230"/>
      <c r="D218" s="183"/>
      <c r="E218" s="96" t="s">
        <v>16</v>
      </c>
      <c r="F218" s="146" t="s">
        <v>421</v>
      </c>
      <c r="G218" s="214"/>
      <c r="H218" s="247"/>
      <c r="I218" s="250"/>
      <c r="N218" s="10" t="str">
        <f>N216</f>
        <v>Yes</v>
      </c>
    </row>
    <row r="219" spans="1:14" s="10" customFormat="1" ht="64" x14ac:dyDescent="0.2">
      <c r="A219" s="231" t="s">
        <v>10</v>
      </c>
      <c r="B219" s="234" t="s">
        <v>193</v>
      </c>
      <c r="C219" s="251" t="s">
        <v>73</v>
      </c>
      <c r="D219" s="181" t="s">
        <v>333</v>
      </c>
      <c r="E219" s="97" t="s">
        <v>14</v>
      </c>
      <c r="F219" s="143" t="s">
        <v>278</v>
      </c>
      <c r="G219" s="215" t="s">
        <v>90</v>
      </c>
      <c r="H219" s="252"/>
      <c r="I219" s="254"/>
      <c r="N219" s="10" t="str">
        <f>N216</f>
        <v>Yes</v>
      </c>
    </row>
    <row r="220" spans="1:14" s="10" customFormat="1" ht="48" x14ac:dyDescent="0.2">
      <c r="A220" s="232"/>
      <c r="B220" s="229"/>
      <c r="C220" s="239"/>
      <c r="D220" s="182"/>
      <c r="E220" s="95" t="s">
        <v>15</v>
      </c>
      <c r="F220" s="132" t="s">
        <v>526</v>
      </c>
      <c r="G220" s="213"/>
      <c r="H220" s="246"/>
      <c r="I220" s="249"/>
      <c r="N220" s="10" t="str">
        <f>N216</f>
        <v>Yes</v>
      </c>
    </row>
    <row r="221" spans="1:14" s="10" customFormat="1" ht="33" thickBot="1" x14ac:dyDescent="0.25">
      <c r="A221" s="233"/>
      <c r="B221" s="230"/>
      <c r="C221" s="244"/>
      <c r="D221" s="183"/>
      <c r="E221" s="96" t="s">
        <v>16</v>
      </c>
      <c r="F221" s="142" t="s">
        <v>422</v>
      </c>
      <c r="G221" s="214"/>
      <c r="H221" s="247"/>
      <c r="I221" s="250"/>
      <c r="N221" s="10" t="str">
        <f>N216</f>
        <v>Yes</v>
      </c>
    </row>
    <row r="222" spans="1:14" s="10" customFormat="1" ht="64" x14ac:dyDescent="0.2">
      <c r="A222" s="231"/>
      <c r="B222" s="228" t="s">
        <v>193</v>
      </c>
      <c r="C222" s="251" t="s">
        <v>74</v>
      </c>
      <c r="D222" s="181" t="s">
        <v>334</v>
      </c>
      <c r="E222" s="97" t="s">
        <v>14</v>
      </c>
      <c r="F222" s="140" t="s">
        <v>423</v>
      </c>
      <c r="G222" s="215" t="s">
        <v>90</v>
      </c>
      <c r="H222" s="252"/>
      <c r="I222" s="254"/>
      <c r="N222" s="10" t="str">
        <f>N216</f>
        <v>Yes</v>
      </c>
    </row>
    <row r="223" spans="1:14" s="10" customFormat="1" ht="80" x14ac:dyDescent="0.2">
      <c r="A223" s="232"/>
      <c r="B223" s="229"/>
      <c r="C223" s="239"/>
      <c r="D223" s="182"/>
      <c r="E223" s="95" t="s">
        <v>15</v>
      </c>
      <c r="F223" s="140" t="s">
        <v>424</v>
      </c>
      <c r="G223" s="213"/>
      <c r="H223" s="246"/>
      <c r="I223" s="249"/>
      <c r="N223" s="10" t="str">
        <f>N216</f>
        <v>Yes</v>
      </c>
    </row>
    <row r="224" spans="1:14" s="10" customFormat="1" ht="80" x14ac:dyDescent="0.2">
      <c r="A224" s="233"/>
      <c r="B224" s="230"/>
      <c r="C224" s="244"/>
      <c r="D224" s="183"/>
      <c r="E224" s="96" t="s">
        <v>16</v>
      </c>
      <c r="F224" s="140" t="s">
        <v>425</v>
      </c>
      <c r="G224" s="214"/>
      <c r="H224" s="247"/>
      <c r="I224" s="250"/>
      <c r="N224" s="10" t="str">
        <f>N216</f>
        <v>Yes</v>
      </c>
    </row>
    <row r="225" spans="1:31" s="10" customFormat="1" ht="80" x14ac:dyDescent="0.2">
      <c r="A225" s="231" t="s">
        <v>10</v>
      </c>
      <c r="B225" s="234" t="s">
        <v>193</v>
      </c>
      <c r="C225" s="234" t="s">
        <v>75</v>
      </c>
      <c r="D225" s="181" t="s">
        <v>335</v>
      </c>
      <c r="E225" s="97" t="s">
        <v>14</v>
      </c>
      <c r="F225" s="143" t="s">
        <v>426</v>
      </c>
      <c r="G225" s="215" t="s">
        <v>90</v>
      </c>
      <c r="H225" s="252"/>
      <c r="I225" s="254"/>
      <c r="N225" s="10" t="str">
        <f>N216</f>
        <v>Yes</v>
      </c>
    </row>
    <row r="226" spans="1:31" s="10" customFormat="1" ht="64" x14ac:dyDescent="0.2">
      <c r="A226" s="232"/>
      <c r="B226" s="229"/>
      <c r="C226" s="229"/>
      <c r="D226" s="182"/>
      <c r="E226" s="95" t="s">
        <v>15</v>
      </c>
      <c r="F226" s="132" t="s">
        <v>427</v>
      </c>
      <c r="G226" s="213"/>
      <c r="H226" s="246"/>
      <c r="I226" s="249"/>
      <c r="N226" s="10" t="str">
        <f>N216</f>
        <v>Yes</v>
      </c>
    </row>
    <row r="227" spans="1:31" s="10" customFormat="1" ht="48" x14ac:dyDescent="0.2">
      <c r="A227" s="233"/>
      <c r="B227" s="230"/>
      <c r="C227" s="230"/>
      <c r="D227" s="183"/>
      <c r="E227" s="96" t="s">
        <v>16</v>
      </c>
      <c r="F227" s="142" t="s">
        <v>428</v>
      </c>
      <c r="G227" s="214"/>
      <c r="H227" s="247"/>
      <c r="I227" s="250"/>
      <c r="N227" s="10" t="str">
        <f>N216</f>
        <v>Yes</v>
      </c>
    </row>
    <row r="228" spans="1:31" s="10" customFormat="1" ht="31.5" customHeight="1" x14ac:dyDescent="0.2">
      <c r="A228" s="231" t="s">
        <v>10</v>
      </c>
      <c r="B228" s="234" t="s">
        <v>192</v>
      </c>
      <c r="C228" s="234" t="s">
        <v>76</v>
      </c>
      <c r="D228" s="181" t="s">
        <v>128</v>
      </c>
      <c r="E228" s="97" t="s">
        <v>14</v>
      </c>
      <c r="F228" s="143" t="s">
        <v>279</v>
      </c>
      <c r="G228" s="215" t="s">
        <v>90</v>
      </c>
      <c r="H228" s="252"/>
      <c r="I228" s="254"/>
      <c r="N228" s="10" t="str">
        <f>N216</f>
        <v>Yes</v>
      </c>
    </row>
    <row r="229" spans="1:31" s="10" customFormat="1" ht="48" x14ac:dyDescent="0.2">
      <c r="A229" s="232"/>
      <c r="B229" s="229"/>
      <c r="C229" s="229"/>
      <c r="D229" s="182"/>
      <c r="E229" s="95" t="s">
        <v>15</v>
      </c>
      <c r="F229" s="132" t="s">
        <v>252</v>
      </c>
      <c r="G229" s="213"/>
      <c r="H229" s="246"/>
      <c r="I229" s="249"/>
      <c r="N229" s="10" t="str">
        <f>N216</f>
        <v>Yes</v>
      </c>
    </row>
    <row r="230" spans="1:31" s="10" customFormat="1" ht="48" x14ac:dyDescent="0.2">
      <c r="A230" s="233"/>
      <c r="B230" s="230"/>
      <c r="C230" s="230"/>
      <c r="D230" s="183"/>
      <c r="E230" s="96" t="s">
        <v>16</v>
      </c>
      <c r="F230" s="142" t="s">
        <v>527</v>
      </c>
      <c r="G230" s="214"/>
      <c r="H230" s="247"/>
      <c r="I230" s="250"/>
      <c r="N230" s="10" t="str">
        <f>N216</f>
        <v>Yes</v>
      </c>
    </row>
    <row r="231" spans="1:31" s="10" customFormat="1" ht="47.25" customHeight="1" x14ac:dyDescent="0.2">
      <c r="A231" s="231" t="s">
        <v>10</v>
      </c>
      <c r="B231" s="234" t="s">
        <v>192</v>
      </c>
      <c r="C231" s="234" t="s">
        <v>77</v>
      </c>
      <c r="D231" s="181" t="s">
        <v>336</v>
      </c>
      <c r="E231" s="97" t="s">
        <v>14</v>
      </c>
      <c r="F231" s="143" t="s">
        <v>280</v>
      </c>
      <c r="G231" s="215" t="s">
        <v>90</v>
      </c>
      <c r="H231" s="252"/>
      <c r="I231" s="254"/>
      <c r="N231" s="10" t="str">
        <f>N216</f>
        <v>Yes</v>
      </c>
    </row>
    <row r="232" spans="1:31" s="10" customFormat="1" ht="32" x14ac:dyDescent="0.2">
      <c r="A232" s="232"/>
      <c r="B232" s="229"/>
      <c r="C232" s="229"/>
      <c r="D232" s="182"/>
      <c r="E232" s="95" t="s">
        <v>15</v>
      </c>
      <c r="F232" s="132" t="s">
        <v>281</v>
      </c>
      <c r="G232" s="213"/>
      <c r="H232" s="246"/>
      <c r="I232" s="249"/>
      <c r="N232" s="10" t="str">
        <f>N216</f>
        <v>Yes</v>
      </c>
    </row>
    <row r="233" spans="1:31" s="10" customFormat="1" ht="48" x14ac:dyDescent="0.2">
      <c r="A233" s="233"/>
      <c r="B233" s="230"/>
      <c r="C233" s="230"/>
      <c r="D233" s="183"/>
      <c r="E233" s="96" t="s">
        <v>16</v>
      </c>
      <c r="F233" s="142" t="s">
        <v>528</v>
      </c>
      <c r="G233" s="214"/>
      <c r="H233" s="247"/>
      <c r="I233" s="250"/>
      <c r="N233" s="10" t="str">
        <f>N216</f>
        <v>Yes</v>
      </c>
    </row>
    <row r="234" spans="1:31" s="10" customFormat="1" ht="47.25" customHeight="1" x14ac:dyDescent="0.2">
      <c r="A234" s="231" t="s">
        <v>10</v>
      </c>
      <c r="B234" s="234" t="s">
        <v>193</v>
      </c>
      <c r="C234" s="234" t="s">
        <v>78</v>
      </c>
      <c r="D234" s="181" t="s">
        <v>558</v>
      </c>
      <c r="E234" s="97" t="s">
        <v>14</v>
      </c>
      <c r="F234" s="143" t="s">
        <v>282</v>
      </c>
      <c r="G234" s="215" t="s">
        <v>90</v>
      </c>
      <c r="H234" s="252"/>
      <c r="I234" s="254"/>
      <c r="N234" s="10" t="str">
        <f>N216</f>
        <v>Yes</v>
      </c>
    </row>
    <row r="235" spans="1:31" s="10" customFormat="1" ht="64" x14ac:dyDescent="0.2">
      <c r="A235" s="232"/>
      <c r="B235" s="229"/>
      <c r="C235" s="229"/>
      <c r="D235" s="182"/>
      <c r="E235" s="95" t="s">
        <v>15</v>
      </c>
      <c r="F235" s="132" t="s">
        <v>283</v>
      </c>
      <c r="G235" s="213"/>
      <c r="H235" s="246"/>
      <c r="I235" s="249"/>
      <c r="N235" s="10" t="str">
        <f>N216</f>
        <v>Yes</v>
      </c>
    </row>
    <row r="236" spans="1:31" s="10" customFormat="1" ht="49" thickBot="1" x14ac:dyDescent="0.25">
      <c r="A236" s="235"/>
      <c r="B236" s="236"/>
      <c r="C236" s="236"/>
      <c r="D236" s="189"/>
      <c r="E236" s="98" t="s">
        <v>16</v>
      </c>
      <c r="F236" s="131" t="s">
        <v>284</v>
      </c>
      <c r="G236" s="257"/>
      <c r="H236" s="253"/>
      <c r="I236" s="255"/>
      <c r="N236" s="10" t="str">
        <f>N216</f>
        <v>Yes</v>
      </c>
    </row>
    <row r="237" spans="1:31" s="10" customFormat="1" x14ac:dyDescent="0.2">
      <c r="A237" s="225" t="s">
        <v>11</v>
      </c>
      <c r="B237" s="228" t="s">
        <v>192</v>
      </c>
      <c r="C237" s="228" t="s">
        <v>79</v>
      </c>
      <c r="D237" s="188" t="s">
        <v>559</v>
      </c>
      <c r="E237" s="94" t="s">
        <v>189</v>
      </c>
      <c r="F237" s="144" t="s">
        <v>529</v>
      </c>
      <c r="G237" s="187" t="s">
        <v>90</v>
      </c>
      <c r="H237" s="210"/>
      <c r="I237" s="218"/>
      <c r="J237" s="11"/>
      <c r="K237" s="11"/>
      <c r="L237" s="11"/>
      <c r="M237" s="11"/>
      <c r="N237" s="9" t="str">
        <f>'2. Process scope &amp; goals'!C29</f>
        <v>Yes</v>
      </c>
      <c r="O237" s="11"/>
      <c r="P237" s="11"/>
      <c r="Q237" s="11"/>
      <c r="R237" s="11"/>
      <c r="S237" s="11"/>
      <c r="T237" s="11"/>
      <c r="U237" s="11"/>
      <c r="V237" s="11"/>
      <c r="W237" s="11"/>
      <c r="X237" s="11"/>
      <c r="Y237" s="11"/>
      <c r="Z237" s="11"/>
      <c r="AA237" s="11"/>
      <c r="AB237" s="11"/>
      <c r="AC237" s="11"/>
      <c r="AD237" s="11"/>
      <c r="AE237" s="11"/>
    </row>
    <row r="238" spans="1:31" s="10" customFormat="1" ht="32" x14ac:dyDescent="0.2">
      <c r="A238" s="226"/>
      <c r="B238" s="229"/>
      <c r="C238" s="229"/>
      <c r="D238" s="182"/>
      <c r="E238" s="95" t="s">
        <v>195</v>
      </c>
      <c r="F238" s="145" t="s">
        <v>285</v>
      </c>
      <c r="G238" s="168"/>
      <c r="H238" s="211"/>
      <c r="I238" s="219"/>
      <c r="J238" s="11"/>
      <c r="K238" s="11"/>
      <c r="L238" s="11"/>
      <c r="M238" s="11"/>
      <c r="N238" s="9" t="str">
        <f>N237</f>
        <v>Yes</v>
      </c>
      <c r="O238" s="11"/>
      <c r="P238" s="11"/>
      <c r="Q238" s="11"/>
      <c r="R238" s="11"/>
      <c r="S238" s="11"/>
      <c r="T238" s="11"/>
      <c r="U238" s="11"/>
      <c r="V238" s="11"/>
      <c r="W238" s="11"/>
      <c r="X238" s="11"/>
      <c r="Y238" s="11"/>
      <c r="Z238" s="11"/>
      <c r="AA238" s="11"/>
      <c r="AB238" s="11"/>
      <c r="AC238" s="11"/>
      <c r="AD238" s="11"/>
      <c r="AE238" s="11"/>
    </row>
    <row r="239" spans="1:31" s="10" customFormat="1" ht="48" x14ac:dyDescent="0.2">
      <c r="A239" s="227"/>
      <c r="B239" s="230"/>
      <c r="C239" s="230"/>
      <c r="D239" s="183"/>
      <c r="E239" s="96" t="s">
        <v>190</v>
      </c>
      <c r="F239" s="146" t="s">
        <v>286</v>
      </c>
      <c r="G239" s="169"/>
      <c r="H239" s="223"/>
      <c r="I239" s="222"/>
      <c r="J239" s="11"/>
      <c r="K239" s="11"/>
      <c r="L239" s="11"/>
      <c r="M239" s="11"/>
      <c r="N239" s="9" t="str">
        <f>N237</f>
        <v>Yes</v>
      </c>
      <c r="O239" s="11"/>
      <c r="P239" s="11"/>
      <c r="Q239" s="11"/>
      <c r="R239" s="11"/>
      <c r="S239" s="11"/>
      <c r="T239" s="11"/>
      <c r="U239" s="11"/>
      <c r="V239" s="11"/>
      <c r="W239" s="11"/>
      <c r="X239" s="11"/>
      <c r="Y239" s="11"/>
      <c r="Z239" s="11"/>
      <c r="AA239" s="11"/>
      <c r="AB239" s="11"/>
      <c r="AC239" s="11"/>
      <c r="AD239" s="11"/>
      <c r="AE239" s="11"/>
    </row>
    <row r="240" spans="1:31" s="10" customFormat="1" ht="31.5" customHeight="1" x14ac:dyDescent="0.2">
      <c r="A240" s="231" t="s">
        <v>11</v>
      </c>
      <c r="B240" s="234" t="s">
        <v>193</v>
      </c>
      <c r="C240" s="234" t="s">
        <v>80</v>
      </c>
      <c r="D240" s="181" t="s">
        <v>560</v>
      </c>
      <c r="E240" s="97" t="s">
        <v>14</v>
      </c>
      <c r="F240" s="147" t="s">
        <v>530</v>
      </c>
      <c r="G240" s="215" t="s">
        <v>90</v>
      </c>
      <c r="H240" s="252"/>
      <c r="I240" s="254"/>
      <c r="N240" s="10" t="str">
        <f>N237</f>
        <v>Yes</v>
      </c>
    </row>
    <row r="241" spans="1:14" s="10" customFormat="1" ht="80" x14ac:dyDescent="0.2">
      <c r="A241" s="232"/>
      <c r="B241" s="229"/>
      <c r="C241" s="229"/>
      <c r="D241" s="182"/>
      <c r="E241" s="95" t="s">
        <v>15</v>
      </c>
      <c r="F241" s="145" t="s">
        <v>287</v>
      </c>
      <c r="G241" s="213"/>
      <c r="H241" s="246"/>
      <c r="I241" s="249"/>
      <c r="N241" s="10" t="str">
        <f>N237</f>
        <v>Yes</v>
      </c>
    </row>
    <row r="242" spans="1:14" s="10" customFormat="1" ht="48" x14ac:dyDescent="0.2">
      <c r="A242" s="233"/>
      <c r="B242" s="230"/>
      <c r="C242" s="230"/>
      <c r="D242" s="183"/>
      <c r="E242" s="96" t="s">
        <v>190</v>
      </c>
      <c r="F242" s="146" t="s">
        <v>288</v>
      </c>
      <c r="G242" s="214"/>
      <c r="H242" s="247"/>
      <c r="I242" s="250"/>
      <c r="N242" s="10" t="str">
        <f>N237</f>
        <v>Yes</v>
      </c>
    </row>
    <row r="243" spans="1:14" s="10" customFormat="1" ht="18.75" customHeight="1" x14ac:dyDescent="0.2">
      <c r="A243" s="231" t="s">
        <v>11</v>
      </c>
      <c r="B243" s="234" t="s">
        <v>193</v>
      </c>
      <c r="C243" s="234" t="s">
        <v>81</v>
      </c>
      <c r="D243" s="181" t="s">
        <v>561</v>
      </c>
      <c r="E243" s="97" t="s">
        <v>14</v>
      </c>
      <c r="F243" s="147" t="s">
        <v>289</v>
      </c>
      <c r="G243" s="215" t="s">
        <v>90</v>
      </c>
      <c r="H243" s="252"/>
      <c r="I243" s="254"/>
      <c r="N243" s="10" t="str">
        <f>N237</f>
        <v>Yes</v>
      </c>
    </row>
    <row r="244" spans="1:14" s="10" customFormat="1" ht="32" x14ac:dyDescent="0.2">
      <c r="A244" s="232"/>
      <c r="B244" s="229"/>
      <c r="C244" s="229"/>
      <c r="D244" s="182"/>
      <c r="E244" s="95" t="s">
        <v>15</v>
      </c>
      <c r="F244" s="145" t="s">
        <v>290</v>
      </c>
      <c r="G244" s="213"/>
      <c r="H244" s="246"/>
      <c r="I244" s="249"/>
      <c r="N244" s="10" t="str">
        <f>N237</f>
        <v>Yes</v>
      </c>
    </row>
    <row r="245" spans="1:14" s="10" customFormat="1" ht="48" x14ac:dyDescent="0.2">
      <c r="A245" s="233"/>
      <c r="B245" s="230"/>
      <c r="C245" s="230"/>
      <c r="D245" s="183"/>
      <c r="E245" s="96" t="s">
        <v>16</v>
      </c>
      <c r="F245" s="146" t="s">
        <v>291</v>
      </c>
      <c r="G245" s="214"/>
      <c r="H245" s="247"/>
      <c r="I245" s="250"/>
      <c r="N245" s="10" t="str">
        <f>N237</f>
        <v>Yes</v>
      </c>
    </row>
    <row r="246" spans="1:14" s="10" customFormat="1" ht="31.5" customHeight="1" x14ac:dyDescent="0.2">
      <c r="A246" s="231" t="s">
        <v>11</v>
      </c>
      <c r="B246" s="234" t="s">
        <v>193</v>
      </c>
      <c r="C246" s="234" t="s">
        <v>82</v>
      </c>
      <c r="D246" s="181" t="s">
        <v>129</v>
      </c>
      <c r="E246" s="97" t="s">
        <v>14</v>
      </c>
      <c r="F246" s="147" t="s">
        <v>292</v>
      </c>
      <c r="G246" s="215" t="s">
        <v>90</v>
      </c>
      <c r="H246" s="252"/>
      <c r="I246" s="254"/>
      <c r="N246" s="10" t="str">
        <f>N237</f>
        <v>Yes</v>
      </c>
    </row>
    <row r="247" spans="1:14" s="10" customFormat="1" ht="48" x14ac:dyDescent="0.2">
      <c r="A247" s="232"/>
      <c r="B247" s="229"/>
      <c r="C247" s="229"/>
      <c r="D247" s="182"/>
      <c r="E247" s="95" t="s">
        <v>15</v>
      </c>
      <c r="F247" s="145" t="s">
        <v>293</v>
      </c>
      <c r="G247" s="213"/>
      <c r="H247" s="246"/>
      <c r="I247" s="249"/>
      <c r="N247" s="10" t="str">
        <f>N237</f>
        <v>Yes</v>
      </c>
    </row>
    <row r="248" spans="1:14" s="10" customFormat="1" ht="32" x14ac:dyDescent="0.2">
      <c r="A248" s="233"/>
      <c r="B248" s="230"/>
      <c r="C248" s="230"/>
      <c r="D248" s="183"/>
      <c r="E248" s="96" t="s">
        <v>16</v>
      </c>
      <c r="F248" s="146" t="s">
        <v>294</v>
      </c>
      <c r="G248" s="214"/>
      <c r="H248" s="247"/>
      <c r="I248" s="250"/>
      <c r="N248" s="10" t="str">
        <f>N237</f>
        <v>Yes</v>
      </c>
    </row>
    <row r="249" spans="1:14" s="10" customFormat="1" ht="31" customHeight="1" x14ac:dyDescent="0.2">
      <c r="A249" s="231" t="s">
        <v>11</v>
      </c>
      <c r="B249" s="234" t="s">
        <v>193</v>
      </c>
      <c r="C249" s="234" t="s">
        <v>83</v>
      </c>
      <c r="D249" s="181" t="s">
        <v>562</v>
      </c>
      <c r="E249" s="97" t="s">
        <v>14</v>
      </c>
      <c r="F249" s="147" t="s">
        <v>295</v>
      </c>
      <c r="G249" s="215" t="s">
        <v>90</v>
      </c>
      <c r="H249" s="252"/>
      <c r="I249" s="254"/>
      <c r="N249" s="10" t="str">
        <f>N237</f>
        <v>Yes</v>
      </c>
    </row>
    <row r="250" spans="1:14" s="10" customFormat="1" ht="48" x14ac:dyDescent="0.2">
      <c r="A250" s="232"/>
      <c r="B250" s="229"/>
      <c r="C250" s="229"/>
      <c r="D250" s="182"/>
      <c r="E250" s="95" t="s">
        <v>15</v>
      </c>
      <c r="F250" s="145" t="s">
        <v>513</v>
      </c>
      <c r="G250" s="213"/>
      <c r="H250" s="246"/>
      <c r="I250" s="249"/>
      <c r="N250" s="10" t="str">
        <f>N237</f>
        <v>Yes</v>
      </c>
    </row>
    <row r="251" spans="1:14" s="10" customFormat="1" ht="48" x14ac:dyDescent="0.2">
      <c r="A251" s="233"/>
      <c r="B251" s="230"/>
      <c r="C251" s="230"/>
      <c r="D251" s="183"/>
      <c r="E251" s="96" t="s">
        <v>16</v>
      </c>
      <c r="F251" s="146" t="s">
        <v>514</v>
      </c>
      <c r="G251" s="214"/>
      <c r="H251" s="247"/>
      <c r="I251" s="250"/>
      <c r="N251" s="10" t="str">
        <f>N237</f>
        <v>Yes</v>
      </c>
    </row>
    <row r="252" spans="1:14" s="10" customFormat="1" ht="18.5" customHeight="1" x14ac:dyDescent="0.2">
      <c r="A252" s="231" t="s">
        <v>11</v>
      </c>
      <c r="B252" s="234" t="s">
        <v>193</v>
      </c>
      <c r="C252" s="234" t="s">
        <v>84</v>
      </c>
      <c r="D252" s="181" t="s">
        <v>337</v>
      </c>
      <c r="E252" s="97" t="s">
        <v>14</v>
      </c>
      <c r="F252" s="147" t="s">
        <v>296</v>
      </c>
      <c r="G252" s="215" t="s">
        <v>90</v>
      </c>
      <c r="H252" s="252"/>
      <c r="I252" s="254"/>
      <c r="N252" s="10" t="str">
        <f>N237</f>
        <v>Yes</v>
      </c>
    </row>
    <row r="253" spans="1:14" s="10" customFormat="1" ht="48" x14ac:dyDescent="0.2">
      <c r="A253" s="232"/>
      <c r="B253" s="229"/>
      <c r="C253" s="229"/>
      <c r="D253" s="182"/>
      <c r="E253" s="95" t="s">
        <v>15</v>
      </c>
      <c r="F253" s="145" t="s">
        <v>429</v>
      </c>
      <c r="G253" s="213"/>
      <c r="H253" s="246"/>
      <c r="I253" s="249"/>
      <c r="N253" s="10" t="str">
        <f>N237</f>
        <v>Yes</v>
      </c>
    </row>
    <row r="254" spans="1:14" s="10" customFormat="1" ht="65" thickBot="1" x14ac:dyDescent="0.25">
      <c r="A254" s="235"/>
      <c r="B254" s="236"/>
      <c r="C254" s="236"/>
      <c r="D254" s="189"/>
      <c r="E254" s="98" t="s">
        <v>16</v>
      </c>
      <c r="F254" s="148" t="s">
        <v>430</v>
      </c>
      <c r="G254" s="257"/>
      <c r="H254" s="253"/>
      <c r="I254" s="255"/>
      <c r="N254" s="10" t="str">
        <f>N237</f>
        <v>Yes</v>
      </c>
    </row>
    <row r="255" spans="1:14" ht="31" customHeight="1" x14ac:dyDescent="0.2">
      <c r="A255" s="225" t="s">
        <v>26</v>
      </c>
      <c r="B255" s="228" t="s">
        <v>193</v>
      </c>
      <c r="C255" s="228" t="s">
        <v>85</v>
      </c>
      <c r="D255" s="188" t="s">
        <v>563</v>
      </c>
      <c r="E255" s="89" t="s">
        <v>14</v>
      </c>
      <c r="F255" s="144" t="s">
        <v>515</v>
      </c>
      <c r="G255" s="187" t="s">
        <v>90</v>
      </c>
      <c r="H255" s="210"/>
      <c r="I255" s="218"/>
      <c r="N255" s="12" t="str">
        <f>'2. Process scope &amp; goals'!C30</f>
        <v>Yes</v>
      </c>
    </row>
    <row r="256" spans="1:14" ht="64" x14ac:dyDescent="0.2">
      <c r="A256" s="226"/>
      <c r="B256" s="229"/>
      <c r="C256" s="229"/>
      <c r="D256" s="182"/>
      <c r="E256" s="90" t="s">
        <v>15</v>
      </c>
      <c r="F256" s="145" t="s">
        <v>516</v>
      </c>
      <c r="G256" s="168"/>
      <c r="H256" s="211"/>
      <c r="I256" s="219"/>
      <c r="N256" s="8" t="str">
        <f>N255</f>
        <v>Yes</v>
      </c>
    </row>
    <row r="257" spans="1:14" ht="64" x14ac:dyDescent="0.2">
      <c r="A257" s="227"/>
      <c r="B257" s="230"/>
      <c r="C257" s="230"/>
      <c r="D257" s="183"/>
      <c r="E257" s="91" t="s">
        <v>16</v>
      </c>
      <c r="F257" s="146" t="s">
        <v>431</v>
      </c>
      <c r="G257" s="169"/>
      <c r="H257" s="223"/>
      <c r="I257" s="222"/>
      <c r="N257" s="8" t="str">
        <f>N255</f>
        <v>Yes</v>
      </c>
    </row>
    <row r="258" spans="1:14" ht="96" x14ac:dyDescent="0.2">
      <c r="A258" s="231" t="s">
        <v>26</v>
      </c>
      <c r="B258" s="234" t="s">
        <v>193</v>
      </c>
      <c r="C258" s="251" t="s">
        <v>86</v>
      </c>
      <c r="D258" s="181" t="s">
        <v>338</v>
      </c>
      <c r="E258" s="92" t="s">
        <v>14</v>
      </c>
      <c r="F258" s="147" t="s">
        <v>432</v>
      </c>
      <c r="G258" s="167" t="s">
        <v>90</v>
      </c>
      <c r="H258" s="224"/>
      <c r="I258" s="221"/>
      <c r="N258" s="8" t="str">
        <f>N255</f>
        <v>Yes</v>
      </c>
    </row>
    <row r="259" spans="1:14" ht="80" x14ac:dyDescent="0.2">
      <c r="A259" s="232"/>
      <c r="B259" s="229"/>
      <c r="C259" s="239"/>
      <c r="D259" s="182"/>
      <c r="E259" s="90" t="s">
        <v>15</v>
      </c>
      <c r="F259" s="145" t="s">
        <v>433</v>
      </c>
      <c r="G259" s="168"/>
      <c r="H259" s="211"/>
      <c r="I259" s="219"/>
      <c r="N259" s="8" t="str">
        <f>N255</f>
        <v>Yes</v>
      </c>
    </row>
    <row r="260" spans="1:14" ht="129" thickBot="1" x14ac:dyDescent="0.25">
      <c r="A260" s="235"/>
      <c r="B260" s="236"/>
      <c r="C260" s="240"/>
      <c r="D260" s="189"/>
      <c r="E260" s="93" t="s">
        <v>16</v>
      </c>
      <c r="F260" s="148" t="s">
        <v>434</v>
      </c>
      <c r="G260" s="186"/>
      <c r="H260" s="216"/>
      <c r="I260" s="220"/>
      <c r="N260" s="8" t="str">
        <f>N255</f>
        <v>Yes</v>
      </c>
    </row>
  </sheetData>
  <mergeCells count="600">
    <mergeCell ref="A255:A257"/>
    <mergeCell ref="B255:B257"/>
    <mergeCell ref="C255:C257"/>
    <mergeCell ref="H255:H257"/>
    <mergeCell ref="I255:I257"/>
    <mergeCell ref="A258:A260"/>
    <mergeCell ref="B258:B260"/>
    <mergeCell ref="C258:C260"/>
    <mergeCell ref="H258:H260"/>
    <mergeCell ref="I258:I260"/>
    <mergeCell ref="D255:D257"/>
    <mergeCell ref="D258:D260"/>
    <mergeCell ref="G258:G260"/>
    <mergeCell ref="G255:G257"/>
    <mergeCell ref="A249:A251"/>
    <mergeCell ref="B249:B251"/>
    <mergeCell ref="C249:C251"/>
    <mergeCell ref="H249:H251"/>
    <mergeCell ref="I249:I251"/>
    <mergeCell ref="A252:A254"/>
    <mergeCell ref="B252:B254"/>
    <mergeCell ref="C252:C254"/>
    <mergeCell ref="H252:H254"/>
    <mergeCell ref="I252:I254"/>
    <mergeCell ref="D249:D251"/>
    <mergeCell ref="D252:D254"/>
    <mergeCell ref="G249:G251"/>
    <mergeCell ref="G252:G254"/>
    <mergeCell ref="A243:A245"/>
    <mergeCell ref="B243:B245"/>
    <mergeCell ref="C243:C245"/>
    <mergeCell ref="H243:H245"/>
    <mergeCell ref="I243:I245"/>
    <mergeCell ref="A246:A248"/>
    <mergeCell ref="B246:B248"/>
    <mergeCell ref="C246:C248"/>
    <mergeCell ref="H246:H248"/>
    <mergeCell ref="I246:I248"/>
    <mergeCell ref="D243:D245"/>
    <mergeCell ref="D246:D248"/>
    <mergeCell ref="G243:G245"/>
    <mergeCell ref="G246:G248"/>
    <mergeCell ref="A237:A239"/>
    <mergeCell ref="B237:B239"/>
    <mergeCell ref="C237:C239"/>
    <mergeCell ref="H237:H239"/>
    <mergeCell ref="I237:I239"/>
    <mergeCell ref="A240:A242"/>
    <mergeCell ref="B240:B242"/>
    <mergeCell ref="C240:C242"/>
    <mergeCell ref="H240:H242"/>
    <mergeCell ref="I240:I242"/>
    <mergeCell ref="D237:D239"/>
    <mergeCell ref="D240:D242"/>
    <mergeCell ref="G237:G239"/>
    <mergeCell ref="G240:G242"/>
    <mergeCell ref="A231:A233"/>
    <mergeCell ref="B231:B233"/>
    <mergeCell ref="C231:C233"/>
    <mergeCell ref="H231:H233"/>
    <mergeCell ref="I231:I233"/>
    <mergeCell ref="A234:A236"/>
    <mergeCell ref="B234:B236"/>
    <mergeCell ref="C234:C236"/>
    <mergeCell ref="H234:H236"/>
    <mergeCell ref="I234:I236"/>
    <mergeCell ref="D231:D233"/>
    <mergeCell ref="D234:D236"/>
    <mergeCell ref="G234:G236"/>
    <mergeCell ref="G231:G233"/>
    <mergeCell ref="A225:A227"/>
    <mergeCell ref="B225:B227"/>
    <mergeCell ref="C225:C227"/>
    <mergeCell ref="H225:H227"/>
    <mergeCell ref="I225:I227"/>
    <mergeCell ref="A228:A230"/>
    <mergeCell ref="B228:B230"/>
    <mergeCell ref="C228:C230"/>
    <mergeCell ref="H228:H230"/>
    <mergeCell ref="I228:I230"/>
    <mergeCell ref="D225:D227"/>
    <mergeCell ref="D228:D230"/>
    <mergeCell ref="G225:G227"/>
    <mergeCell ref="G228:G230"/>
    <mergeCell ref="A219:A221"/>
    <mergeCell ref="B219:B221"/>
    <mergeCell ref="C219:C221"/>
    <mergeCell ref="H219:H221"/>
    <mergeCell ref="I219:I221"/>
    <mergeCell ref="I222:I224"/>
    <mergeCell ref="H222:H224"/>
    <mergeCell ref="A222:A224"/>
    <mergeCell ref="B222:B224"/>
    <mergeCell ref="C222:C224"/>
    <mergeCell ref="G219:G221"/>
    <mergeCell ref="I213:I215"/>
    <mergeCell ref="H213:H215"/>
    <mergeCell ref="A213:A215"/>
    <mergeCell ref="B213:B215"/>
    <mergeCell ref="C213:C215"/>
    <mergeCell ref="C216:C218"/>
    <mergeCell ref="B216:B218"/>
    <mergeCell ref="A216:A218"/>
    <mergeCell ref="H216:H218"/>
    <mergeCell ref="I216:I218"/>
    <mergeCell ref="G213:G215"/>
    <mergeCell ref="G216:G218"/>
    <mergeCell ref="A207:A209"/>
    <mergeCell ref="B207:B209"/>
    <mergeCell ref="C207:C209"/>
    <mergeCell ref="H207:H209"/>
    <mergeCell ref="I207:I209"/>
    <mergeCell ref="A210:A212"/>
    <mergeCell ref="B210:B212"/>
    <mergeCell ref="C210:C212"/>
    <mergeCell ref="H210:H212"/>
    <mergeCell ref="I210:I212"/>
    <mergeCell ref="G207:G209"/>
    <mergeCell ref="G210:G212"/>
    <mergeCell ref="A201:A203"/>
    <mergeCell ref="B201:B203"/>
    <mergeCell ref="C201:C203"/>
    <mergeCell ref="H201:H203"/>
    <mergeCell ref="I201:I203"/>
    <mergeCell ref="A204:A206"/>
    <mergeCell ref="B204:B206"/>
    <mergeCell ref="C204:C206"/>
    <mergeCell ref="H204:H206"/>
    <mergeCell ref="I204:I206"/>
    <mergeCell ref="G201:G203"/>
    <mergeCell ref="G204:G206"/>
    <mergeCell ref="A195:A197"/>
    <mergeCell ref="B195:B197"/>
    <mergeCell ref="C195:C197"/>
    <mergeCell ref="H195:H197"/>
    <mergeCell ref="I195:I197"/>
    <mergeCell ref="A198:A200"/>
    <mergeCell ref="B198:B200"/>
    <mergeCell ref="C198:C200"/>
    <mergeCell ref="H198:H200"/>
    <mergeCell ref="I198:I200"/>
    <mergeCell ref="G198:G200"/>
    <mergeCell ref="G195:G197"/>
    <mergeCell ref="A189:A191"/>
    <mergeCell ref="B189:B191"/>
    <mergeCell ref="C189:C191"/>
    <mergeCell ref="H189:H191"/>
    <mergeCell ref="I189:I191"/>
    <mergeCell ref="A192:A194"/>
    <mergeCell ref="B192:B194"/>
    <mergeCell ref="C192:C194"/>
    <mergeCell ref="H192:H194"/>
    <mergeCell ref="I192:I194"/>
    <mergeCell ref="D192:D194"/>
    <mergeCell ref="G192:G194"/>
    <mergeCell ref="D189:D191"/>
    <mergeCell ref="A183:A185"/>
    <mergeCell ref="B183:B185"/>
    <mergeCell ref="C183:C185"/>
    <mergeCell ref="H183:H185"/>
    <mergeCell ref="I183:I185"/>
    <mergeCell ref="A186:A188"/>
    <mergeCell ref="B186:B188"/>
    <mergeCell ref="C186:C188"/>
    <mergeCell ref="H186:H188"/>
    <mergeCell ref="I186:I188"/>
    <mergeCell ref="G183:G185"/>
    <mergeCell ref="G186:G188"/>
    <mergeCell ref="A177:A179"/>
    <mergeCell ref="B177:B179"/>
    <mergeCell ref="C177:C179"/>
    <mergeCell ref="H177:H179"/>
    <mergeCell ref="I177:I179"/>
    <mergeCell ref="A180:A182"/>
    <mergeCell ref="B180:B182"/>
    <mergeCell ref="C180:C182"/>
    <mergeCell ref="H180:H182"/>
    <mergeCell ref="I180:I182"/>
    <mergeCell ref="G177:G179"/>
    <mergeCell ref="G180:G182"/>
    <mergeCell ref="A171:A173"/>
    <mergeCell ref="B171:B173"/>
    <mergeCell ref="C171:C173"/>
    <mergeCell ref="H171:H173"/>
    <mergeCell ref="I171:I173"/>
    <mergeCell ref="A174:A176"/>
    <mergeCell ref="B174:B176"/>
    <mergeCell ref="C174:C176"/>
    <mergeCell ref="H174:H176"/>
    <mergeCell ref="I174:I176"/>
    <mergeCell ref="G171:G173"/>
    <mergeCell ref="G174:G176"/>
    <mergeCell ref="A165:A167"/>
    <mergeCell ref="B165:B167"/>
    <mergeCell ref="C165:C167"/>
    <mergeCell ref="H165:H167"/>
    <mergeCell ref="I165:I167"/>
    <mergeCell ref="A168:A170"/>
    <mergeCell ref="B168:B170"/>
    <mergeCell ref="C168:C170"/>
    <mergeCell ref="H168:H170"/>
    <mergeCell ref="I168:I170"/>
    <mergeCell ref="G165:G167"/>
    <mergeCell ref="G168:G170"/>
    <mergeCell ref="A159:A161"/>
    <mergeCell ref="B159:B161"/>
    <mergeCell ref="C159:C161"/>
    <mergeCell ref="H159:H161"/>
    <mergeCell ref="I159:I161"/>
    <mergeCell ref="A162:A164"/>
    <mergeCell ref="B162:B164"/>
    <mergeCell ref="C162:C164"/>
    <mergeCell ref="H162:H164"/>
    <mergeCell ref="I162:I164"/>
    <mergeCell ref="D159:D161"/>
    <mergeCell ref="G162:G164"/>
    <mergeCell ref="G159:G161"/>
    <mergeCell ref="A153:A155"/>
    <mergeCell ref="B153:B155"/>
    <mergeCell ref="C153:C155"/>
    <mergeCell ref="H153:H155"/>
    <mergeCell ref="I153:I155"/>
    <mergeCell ref="A156:A158"/>
    <mergeCell ref="B156:B158"/>
    <mergeCell ref="C156:C158"/>
    <mergeCell ref="H156:H158"/>
    <mergeCell ref="I156:I158"/>
    <mergeCell ref="D153:D155"/>
    <mergeCell ref="G153:G155"/>
    <mergeCell ref="G156:G158"/>
    <mergeCell ref="D156:D158"/>
    <mergeCell ref="A147:A149"/>
    <mergeCell ref="B147:B149"/>
    <mergeCell ref="C147:C149"/>
    <mergeCell ref="A150:A152"/>
    <mergeCell ref="B150:B152"/>
    <mergeCell ref="C150:C152"/>
    <mergeCell ref="I147:I149"/>
    <mergeCell ref="H147:H149"/>
    <mergeCell ref="H150:H152"/>
    <mergeCell ref="I150:I152"/>
    <mergeCell ref="D147:D149"/>
    <mergeCell ref="D150:D152"/>
    <mergeCell ref="G150:G152"/>
    <mergeCell ref="A141:A143"/>
    <mergeCell ref="B141:B143"/>
    <mergeCell ref="C141:C143"/>
    <mergeCell ref="H141:H143"/>
    <mergeCell ref="I141:I143"/>
    <mergeCell ref="A144:A146"/>
    <mergeCell ref="B144:B146"/>
    <mergeCell ref="C144:C146"/>
    <mergeCell ref="H144:H146"/>
    <mergeCell ref="I144:I146"/>
    <mergeCell ref="D141:D143"/>
    <mergeCell ref="D144:D146"/>
    <mergeCell ref="G141:G143"/>
    <mergeCell ref="G144:G146"/>
    <mergeCell ref="A135:A137"/>
    <mergeCell ref="B135:B137"/>
    <mergeCell ref="C135:C137"/>
    <mergeCell ref="H135:H137"/>
    <mergeCell ref="I135:I137"/>
    <mergeCell ref="A138:A140"/>
    <mergeCell ref="B138:B140"/>
    <mergeCell ref="C138:C140"/>
    <mergeCell ref="H138:H140"/>
    <mergeCell ref="I138:I140"/>
    <mergeCell ref="G135:G137"/>
    <mergeCell ref="G138:G140"/>
    <mergeCell ref="A129:A131"/>
    <mergeCell ref="B129:B131"/>
    <mergeCell ref="C129:C131"/>
    <mergeCell ref="H129:H131"/>
    <mergeCell ref="I129:I131"/>
    <mergeCell ref="A132:A134"/>
    <mergeCell ref="B132:B134"/>
    <mergeCell ref="C132:C134"/>
    <mergeCell ref="H132:H134"/>
    <mergeCell ref="I132:I134"/>
    <mergeCell ref="G132:G134"/>
    <mergeCell ref="G129:G131"/>
    <mergeCell ref="D132:D134"/>
    <mergeCell ref="A123:A125"/>
    <mergeCell ref="B123:B125"/>
    <mergeCell ref="C123:C125"/>
    <mergeCell ref="H123:H125"/>
    <mergeCell ref="I123:I125"/>
    <mergeCell ref="A126:A128"/>
    <mergeCell ref="B126:B128"/>
    <mergeCell ref="C126:C128"/>
    <mergeCell ref="H126:H128"/>
    <mergeCell ref="I126:I128"/>
    <mergeCell ref="G123:G125"/>
    <mergeCell ref="G126:G128"/>
    <mergeCell ref="A117:A119"/>
    <mergeCell ref="B117:B119"/>
    <mergeCell ref="C117:C119"/>
    <mergeCell ref="H117:H119"/>
    <mergeCell ref="I117:I119"/>
    <mergeCell ref="A120:A122"/>
    <mergeCell ref="B120:B122"/>
    <mergeCell ref="C120:C122"/>
    <mergeCell ref="H120:H122"/>
    <mergeCell ref="I120:I122"/>
    <mergeCell ref="G117:G119"/>
    <mergeCell ref="G120:G122"/>
    <mergeCell ref="D117:D119"/>
    <mergeCell ref="A111:A113"/>
    <mergeCell ref="B111:B113"/>
    <mergeCell ref="C111:C113"/>
    <mergeCell ref="H111:H113"/>
    <mergeCell ref="I111:I113"/>
    <mergeCell ref="A114:A116"/>
    <mergeCell ref="B114:B116"/>
    <mergeCell ref="C114:C116"/>
    <mergeCell ref="H114:H116"/>
    <mergeCell ref="I114:I116"/>
    <mergeCell ref="G111:G113"/>
    <mergeCell ref="G114:G116"/>
    <mergeCell ref="A105:A107"/>
    <mergeCell ref="B105:B107"/>
    <mergeCell ref="C105:C107"/>
    <mergeCell ref="H105:H107"/>
    <mergeCell ref="I105:I107"/>
    <mergeCell ref="A108:A110"/>
    <mergeCell ref="B108:B110"/>
    <mergeCell ref="C108:C110"/>
    <mergeCell ref="H108:H110"/>
    <mergeCell ref="I108:I110"/>
    <mergeCell ref="G105:G107"/>
    <mergeCell ref="G108:G110"/>
    <mergeCell ref="D105:D107"/>
    <mergeCell ref="A99:A101"/>
    <mergeCell ref="B99:B101"/>
    <mergeCell ref="C99:C101"/>
    <mergeCell ref="H99:H101"/>
    <mergeCell ref="I99:I101"/>
    <mergeCell ref="A102:A104"/>
    <mergeCell ref="B102:B104"/>
    <mergeCell ref="C102:C104"/>
    <mergeCell ref="H102:H104"/>
    <mergeCell ref="I102:I104"/>
    <mergeCell ref="G102:G104"/>
    <mergeCell ref="G99:G101"/>
    <mergeCell ref="D102:D104"/>
    <mergeCell ref="A93:A95"/>
    <mergeCell ref="B93:B95"/>
    <mergeCell ref="C93:C95"/>
    <mergeCell ref="H93:H95"/>
    <mergeCell ref="I93:I95"/>
    <mergeCell ref="A96:A98"/>
    <mergeCell ref="B96:B98"/>
    <mergeCell ref="C96:C98"/>
    <mergeCell ref="H96:H98"/>
    <mergeCell ref="I96:I98"/>
    <mergeCell ref="G93:G95"/>
    <mergeCell ref="G96:G98"/>
    <mergeCell ref="D93:D95"/>
    <mergeCell ref="D96:D98"/>
    <mergeCell ref="A87:A89"/>
    <mergeCell ref="B87:B89"/>
    <mergeCell ref="C87:C89"/>
    <mergeCell ref="H87:H89"/>
    <mergeCell ref="I87:I89"/>
    <mergeCell ref="A90:A92"/>
    <mergeCell ref="B90:B92"/>
    <mergeCell ref="C90:C92"/>
    <mergeCell ref="H90:H92"/>
    <mergeCell ref="I90:I92"/>
    <mergeCell ref="G90:G92"/>
    <mergeCell ref="G87:G89"/>
    <mergeCell ref="D87:D89"/>
    <mergeCell ref="D90:D92"/>
    <mergeCell ref="A81:A83"/>
    <mergeCell ref="B81:B83"/>
    <mergeCell ref="C81:C83"/>
    <mergeCell ref="H81:H83"/>
    <mergeCell ref="I81:I83"/>
    <mergeCell ref="A84:A86"/>
    <mergeCell ref="B84:B86"/>
    <mergeCell ref="C84:C86"/>
    <mergeCell ref="H84:H86"/>
    <mergeCell ref="I84:I86"/>
    <mergeCell ref="G84:G86"/>
    <mergeCell ref="D81:D83"/>
    <mergeCell ref="D84:D86"/>
    <mergeCell ref="I69:I71"/>
    <mergeCell ref="H72:H74"/>
    <mergeCell ref="I72:I74"/>
    <mergeCell ref="A75:A77"/>
    <mergeCell ref="B75:B77"/>
    <mergeCell ref="C75:C77"/>
    <mergeCell ref="H75:H77"/>
    <mergeCell ref="I75:I77"/>
    <mergeCell ref="A78:A80"/>
    <mergeCell ref="B78:B80"/>
    <mergeCell ref="C78:C80"/>
    <mergeCell ref="H78:H80"/>
    <mergeCell ref="I78:I80"/>
    <mergeCell ref="A69:A71"/>
    <mergeCell ref="B69:B71"/>
    <mergeCell ref="C69:C71"/>
    <mergeCell ref="A72:A74"/>
    <mergeCell ref="B72:B74"/>
    <mergeCell ref="C72:C74"/>
    <mergeCell ref="H69:H71"/>
    <mergeCell ref="A63:A65"/>
    <mergeCell ref="B63:B65"/>
    <mergeCell ref="C63:C65"/>
    <mergeCell ref="H63:H65"/>
    <mergeCell ref="I63:I65"/>
    <mergeCell ref="A66:A68"/>
    <mergeCell ref="B66:B68"/>
    <mergeCell ref="C66:C68"/>
    <mergeCell ref="H66:H68"/>
    <mergeCell ref="I66:I68"/>
    <mergeCell ref="A57:A59"/>
    <mergeCell ref="B57:B59"/>
    <mergeCell ref="C57:C59"/>
    <mergeCell ref="H57:H59"/>
    <mergeCell ref="I57:I59"/>
    <mergeCell ref="A60:A62"/>
    <mergeCell ref="B60:B62"/>
    <mergeCell ref="C60:C62"/>
    <mergeCell ref="H60:H62"/>
    <mergeCell ref="I60:I62"/>
    <mergeCell ref="A50:A52"/>
    <mergeCell ref="B50:B52"/>
    <mergeCell ref="C50:C52"/>
    <mergeCell ref="H50:H52"/>
    <mergeCell ref="I50:I52"/>
    <mergeCell ref="A54:A56"/>
    <mergeCell ref="B54:B56"/>
    <mergeCell ref="C54:C56"/>
    <mergeCell ref="H54:H56"/>
    <mergeCell ref="I54:I56"/>
    <mergeCell ref="H44:H46"/>
    <mergeCell ref="A44:A46"/>
    <mergeCell ref="B44:B46"/>
    <mergeCell ref="C44:C46"/>
    <mergeCell ref="I44:I46"/>
    <mergeCell ref="H47:H49"/>
    <mergeCell ref="I47:I49"/>
    <mergeCell ref="A47:A49"/>
    <mergeCell ref="B47:B49"/>
    <mergeCell ref="C47:C49"/>
    <mergeCell ref="G44:G46"/>
    <mergeCell ref="H35:H37"/>
    <mergeCell ref="I35:I37"/>
    <mergeCell ref="H38:H40"/>
    <mergeCell ref="I38:I40"/>
    <mergeCell ref="H41:H43"/>
    <mergeCell ref="I41:I43"/>
    <mergeCell ref="A35:A37"/>
    <mergeCell ref="B35:B37"/>
    <mergeCell ref="C35:C37"/>
    <mergeCell ref="A38:A40"/>
    <mergeCell ref="B38:B40"/>
    <mergeCell ref="C38:C40"/>
    <mergeCell ref="A41:A43"/>
    <mergeCell ref="B41:B43"/>
    <mergeCell ref="C41:C43"/>
    <mergeCell ref="I32:I34"/>
    <mergeCell ref="I29:I31"/>
    <mergeCell ref="I26:I28"/>
    <mergeCell ref="I23:I25"/>
    <mergeCell ref="H20:H22"/>
    <mergeCell ref="I20:I22"/>
    <mergeCell ref="I17:I19"/>
    <mergeCell ref="I14:I16"/>
    <mergeCell ref="I5:I7"/>
    <mergeCell ref="I8:I10"/>
    <mergeCell ref="I11:I13"/>
    <mergeCell ref="H5:H7"/>
    <mergeCell ref="H8:H10"/>
    <mergeCell ref="H11:H13"/>
    <mergeCell ref="H14:H16"/>
    <mergeCell ref="A29:A31"/>
    <mergeCell ref="B29:B31"/>
    <mergeCell ref="C29:C31"/>
    <mergeCell ref="H29:H31"/>
    <mergeCell ref="A32:A34"/>
    <mergeCell ref="B32:B34"/>
    <mergeCell ref="C32:C34"/>
    <mergeCell ref="H32:H34"/>
    <mergeCell ref="C20:C22"/>
    <mergeCell ref="A23:A25"/>
    <mergeCell ref="B23:B25"/>
    <mergeCell ref="C23:C25"/>
    <mergeCell ref="H23:H25"/>
    <mergeCell ref="A26:A28"/>
    <mergeCell ref="B26:B28"/>
    <mergeCell ref="C26:C28"/>
    <mergeCell ref="H26:H28"/>
    <mergeCell ref="A17:A19"/>
    <mergeCell ref="B17:B19"/>
    <mergeCell ref="C17:C19"/>
    <mergeCell ref="H17:H19"/>
    <mergeCell ref="G189:G191"/>
    <mergeCell ref="G222:G224"/>
    <mergeCell ref="G17:G19"/>
    <mergeCell ref="G20:G22"/>
    <mergeCell ref="D222:D224"/>
    <mergeCell ref="D201:D203"/>
    <mergeCell ref="D216:D218"/>
    <mergeCell ref="D219:D221"/>
    <mergeCell ref="D99:D101"/>
    <mergeCell ref="D108:D110"/>
    <mergeCell ref="D111:D113"/>
    <mergeCell ref="D114:D116"/>
    <mergeCell ref="D120:D122"/>
    <mergeCell ref="D123:D125"/>
    <mergeCell ref="D126:D128"/>
    <mergeCell ref="D129:D131"/>
    <mergeCell ref="D198:D200"/>
    <mergeCell ref="D135:D137"/>
    <mergeCell ref="D138:D140"/>
    <mergeCell ref="G38:G40"/>
    <mergeCell ref="A5:A7"/>
    <mergeCell ref="B5:B7"/>
    <mergeCell ref="C5:C7"/>
    <mergeCell ref="A8:A10"/>
    <mergeCell ref="B8:B10"/>
    <mergeCell ref="C8:C10"/>
    <mergeCell ref="A11:A13"/>
    <mergeCell ref="B11:B13"/>
    <mergeCell ref="C11:C13"/>
    <mergeCell ref="A14:A16"/>
    <mergeCell ref="B14:B16"/>
    <mergeCell ref="C14:C16"/>
    <mergeCell ref="A20:A22"/>
    <mergeCell ref="B20:B22"/>
    <mergeCell ref="D213:D215"/>
    <mergeCell ref="D60:D62"/>
    <mergeCell ref="G60:G62"/>
    <mergeCell ref="G66:G68"/>
    <mergeCell ref="G72:G74"/>
    <mergeCell ref="D162:D164"/>
    <mergeCell ref="D204:D206"/>
    <mergeCell ref="D207:D209"/>
    <mergeCell ref="D210:D212"/>
    <mergeCell ref="D165:D167"/>
    <mergeCell ref="D168:D170"/>
    <mergeCell ref="D171:D173"/>
    <mergeCell ref="D174:D176"/>
    <mergeCell ref="D177:D179"/>
    <mergeCell ref="D180:D182"/>
    <mergeCell ref="D183:D185"/>
    <mergeCell ref="D186:D188"/>
    <mergeCell ref="D195:D197"/>
    <mergeCell ref="G78:G80"/>
    <mergeCell ref="G5:G7"/>
    <mergeCell ref="D1:F1"/>
    <mergeCell ref="D2:F2"/>
    <mergeCell ref="H1:H2"/>
    <mergeCell ref="G63:G65"/>
    <mergeCell ref="G57:G59"/>
    <mergeCell ref="G69:G71"/>
    <mergeCell ref="G75:G77"/>
    <mergeCell ref="G54:G56"/>
    <mergeCell ref="G29:G31"/>
    <mergeCell ref="G26:G28"/>
    <mergeCell ref="G23:G25"/>
    <mergeCell ref="G41:G43"/>
    <mergeCell ref="G35:G37"/>
    <mergeCell ref="G32:G34"/>
    <mergeCell ref="D17:D19"/>
    <mergeCell ref="D20:D22"/>
    <mergeCell ref="D38:D40"/>
    <mergeCell ref="D44:D46"/>
    <mergeCell ref="D54:D56"/>
    <mergeCell ref="D57:D59"/>
    <mergeCell ref="D63:D65"/>
    <mergeCell ref="D69:D71"/>
    <mergeCell ref="D66:D68"/>
    <mergeCell ref="G14:G16"/>
    <mergeCell ref="G11:G13"/>
    <mergeCell ref="G8:G10"/>
    <mergeCell ref="G147:G149"/>
    <mergeCell ref="G81:G83"/>
    <mergeCell ref="A4:I4"/>
    <mergeCell ref="A53:I53"/>
    <mergeCell ref="D50:D52"/>
    <mergeCell ref="D47:D49"/>
    <mergeCell ref="D41:D43"/>
    <mergeCell ref="D35:D37"/>
    <mergeCell ref="D32:D34"/>
    <mergeCell ref="D29:D31"/>
    <mergeCell ref="D26:D28"/>
    <mergeCell ref="D23:D25"/>
    <mergeCell ref="D14:D16"/>
    <mergeCell ref="D11:D13"/>
    <mergeCell ref="D8:D10"/>
    <mergeCell ref="D5:D7"/>
    <mergeCell ref="G50:G52"/>
    <mergeCell ref="G47:G49"/>
    <mergeCell ref="D72:D74"/>
    <mergeCell ref="D75:D77"/>
    <mergeCell ref="D78:D80"/>
  </mergeCells>
  <phoneticPr fontId="36" type="noConversion"/>
  <conditionalFormatting sqref="G189:I189 G222:I222 G17:I17 G38:I38 G44:I44 G105:I105 G117:I117 G132:I132 G156:I156 G168:I168 E5:E16 G18:G19 G20:I20 G21:G22 E23:E37 G39:G40 E41:E43 G45:G46 E47:E52 E54:E71 E99:E104 G106:G107 E108:E116 G118:G119 E120:E131 G133:G134 E135:E155 G157:G158 E159:E167 G169:G170 E171:E188 G190:G191 E192:E221 G223:G224 E225:E260 G259:G260 G256:G257 G258:I258 G253:G254 G255:I255 G250:G251 G252:I252 G247:G248 G249:I249 G244:G245 G246:I246 G241:G242 G243:I243 G238:G239 G240:I240 G235:G236 G237:I237 G232:G233 G234:I234 G229:G230 G231:I231 G226:G227 G228:I228 G220:G221 G217:G218 G219:I219 G214:G215 G216:I216 G211:G212 G213:I213 G208:G209 G210:I210 G205:G206 G207:I207 G202:G203 G204:I204 G199:G200 G201:I201 G196:G197 G198:I198 G193:G194 G195:I195 G187:G188 G184:G185 G186:I186 G181:G182 G183:I183 G178:G179 G180:I180 G175:G176 G177:I177 G172:G173 G174:I174 G166:G167 G163:G164 G165:I165 G160:G161 G162:I162 G154:G155 G151:G152 G153:I153 G148:G149 G150:I150 G145:G146 G147:I147 G142:G143 G144:I144 G139:G140 G141:I141 G136:G137 G138:I138 G130:G131 G127:G128 G129:I129 G124:G125 G126:I126 G121:G122 G123:I123 G115:G116 G112:G113 G114:I114 G109:G110 G111:I111 G103:G104 G100:G101 G102:I102 G70:G71 G67:G68 G69:I69 G64:G65 G66:I66 G61:G62 G63:I63 G58:G59 G60:I60 G55:G56 G57:I57 G225:I225 G192:I192 G171:I171 G159:I159 G135:I135 G120:I120 G108:I108 G99:I99 G54:I54 G51:G52 G48:G49 G50:I50 G42:G43 G36:G37 G33:G34 G35:I35 G30:G31 G32:I32 G27:G28 G29:I29 G24:G25 G26:I26 G15:G16 G12:G13 G14:I14 G9:G10 G11:I11 G6:G7 G8:I8 G47:I47 G41:I41 G23:I23 G5:I5 G97:G98 G94:G95 G96:I96 G91:G92 G93:I93 G88:G89 G90:I90 G85:G86 G87:I87 G82:G83 G84:I84 G79:G80 G81:I81 G76:G77 G78:I78 G73:G74 G75:I75 G72:I72">
    <cfRule type="expression" dxfId="51" priority="43">
      <formula>$N5="No"</formula>
    </cfRule>
  </conditionalFormatting>
  <conditionalFormatting sqref="E72:E98">
    <cfRule type="expression" dxfId="50" priority="42">
      <formula>$N72="No"</formula>
    </cfRule>
  </conditionalFormatting>
  <conditionalFormatting sqref="G5:G52 G54:G258">
    <cfRule type="containsText" dxfId="49" priority="44" operator="containsText" text="Select…. ">
      <formula>NOT(ISERROR(SEARCH("Select…. ",G5)))</formula>
    </cfRule>
  </conditionalFormatting>
  <conditionalFormatting sqref="E38:E40">
    <cfRule type="expression" dxfId="48" priority="40">
      <formula>$N38="No"</formula>
    </cfRule>
  </conditionalFormatting>
  <conditionalFormatting sqref="E44:E46">
    <cfRule type="expression" dxfId="47" priority="39">
      <formula>$N44="No"</formula>
    </cfRule>
  </conditionalFormatting>
  <conditionalFormatting sqref="E105:E107">
    <cfRule type="expression" dxfId="46" priority="38">
      <formula>$N105="No"</formula>
    </cfRule>
  </conditionalFormatting>
  <conditionalFormatting sqref="E117:E119">
    <cfRule type="expression" dxfId="45" priority="36">
      <formula>$N117="No"</formula>
    </cfRule>
  </conditionalFormatting>
  <conditionalFormatting sqref="E132:E134">
    <cfRule type="expression" dxfId="44" priority="34">
      <formula>$N132="No"</formula>
    </cfRule>
  </conditionalFormatting>
  <conditionalFormatting sqref="E156:E158">
    <cfRule type="expression" dxfId="43" priority="32">
      <formula>$N156="No"</formula>
    </cfRule>
  </conditionalFormatting>
  <conditionalFormatting sqref="E168:E170">
    <cfRule type="expression" dxfId="42" priority="30">
      <formula>$N168="No"</formula>
    </cfRule>
  </conditionalFormatting>
  <conditionalFormatting sqref="E189:E191">
    <cfRule type="expression" dxfId="41" priority="28">
      <formula>$N189="No"</formula>
    </cfRule>
  </conditionalFormatting>
  <conditionalFormatting sqref="E222:E224">
    <cfRule type="expression" dxfId="40" priority="26">
      <formula>$N222="No"</formula>
    </cfRule>
  </conditionalFormatting>
  <conditionalFormatting sqref="E17:E19">
    <cfRule type="expression" dxfId="39" priority="23">
      <formula>$N17="No"</formula>
    </cfRule>
  </conditionalFormatting>
  <conditionalFormatting sqref="E20:E22">
    <cfRule type="expression" dxfId="38" priority="22">
      <formula>$N20="No"</formula>
    </cfRule>
  </conditionalFormatting>
  <conditionalFormatting sqref="F54:F71 F135:F155 F159:F167 F225:F260 F99:F102 F105:F108 F111:F116 F120:F131 F171:F188 F192:F221 F20 F23:F52">
    <cfRule type="expression" dxfId="37" priority="19">
      <formula>$N20="No"</formula>
    </cfRule>
  </conditionalFormatting>
  <conditionalFormatting sqref="F72:F98">
    <cfRule type="expression" dxfId="36" priority="18">
      <formula>$N72="No"</formula>
    </cfRule>
  </conditionalFormatting>
  <conditionalFormatting sqref="F132:F134">
    <cfRule type="expression" dxfId="35" priority="17">
      <formula>$N132="No"</formula>
    </cfRule>
  </conditionalFormatting>
  <conditionalFormatting sqref="F168:F170">
    <cfRule type="expression" dxfId="34" priority="16">
      <formula>$N168="No"</formula>
    </cfRule>
  </conditionalFormatting>
  <conditionalFormatting sqref="F189">
    <cfRule type="expression" dxfId="33" priority="15">
      <formula>$N189="No"</formula>
    </cfRule>
  </conditionalFormatting>
  <conditionalFormatting sqref="F222:F224">
    <cfRule type="expression" dxfId="32" priority="14">
      <formula>$N222="No"</formula>
    </cfRule>
  </conditionalFormatting>
  <conditionalFormatting sqref="F104">
    <cfRule type="expression" dxfId="31" priority="20">
      <formula>$N103="No"</formula>
    </cfRule>
  </conditionalFormatting>
  <conditionalFormatting sqref="F103">
    <cfRule type="expression" dxfId="30" priority="13">
      <formula>$N102="No"</formula>
    </cfRule>
  </conditionalFormatting>
  <conditionalFormatting sqref="F109">
    <cfRule type="expression" dxfId="29" priority="12">
      <formula>$N109="No"</formula>
    </cfRule>
  </conditionalFormatting>
  <conditionalFormatting sqref="F110">
    <cfRule type="expression" dxfId="28" priority="11">
      <formula>$N110="No"</formula>
    </cfRule>
  </conditionalFormatting>
  <conditionalFormatting sqref="F117:F119">
    <cfRule type="expression" dxfId="27" priority="10">
      <formula>$N117="No"</formula>
    </cfRule>
  </conditionalFormatting>
  <conditionalFormatting sqref="F156:F158">
    <cfRule type="expression" dxfId="26" priority="9">
      <formula>$N156="No"</formula>
    </cfRule>
  </conditionalFormatting>
  <conditionalFormatting sqref="F190">
    <cfRule type="expression" dxfId="25" priority="8">
      <formula>$N190="No"</formula>
    </cfRule>
  </conditionalFormatting>
  <conditionalFormatting sqref="F191">
    <cfRule type="expression" dxfId="24" priority="7">
      <formula>$N191="No"</formula>
    </cfRule>
  </conditionalFormatting>
  <conditionalFormatting sqref="F5:F17">
    <cfRule type="expression" dxfId="23" priority="5">
      <formula>$N5="No"</formula>
    </cfRule>
  </conditionalFormatting>
  <conditionalFormatting sqref="F21:F22">
    <cfRule type="expression" dxfId="22" priority="6">
      <formula>$N18="No"</formula>
    </cfRule>
  </conditionalFormatting>
  <conditionalFormatting sqref="F18">
    <cfRule type="expression" dxfId="21" priority="4">
      <formula>$N18="No"</formula>
    </cfRule>
  </conditionalFormatting>
  <conditionalFormatting sqref="F19">
    <cfRule type="expression" dxfId="20" priority="3">
      <formula>$N19="No"</formula>
    </cfRule>
  </conditionalFormatting>
  <conditionalFormatting sqref="D5:D52">
    <cfRule type="expression" dxfId="19" priority="2">
      <formula>$V5="No"</formula>
    </cfRule>
  </conditionalFormatting>
  <conditionalFormatting sqref="D54:D260">
    <cfRule type="expression" dxfId="18" priority="1">
      <formula>$V54="No"</formula>
    </cfRule>
  </conditionalFormatting>
  <pageMargins left="0.75" right="0.75" top="1" bottom="1" header="0.5" footer="0.5"/>
  <pageSetup paperSize="9" orientation="portrait" horizontalDpi="4294967292" verticalDpi="4294967292"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Sources!$B$1:$B$5</xm:f>
          </x14:formula1>
          <xm:sqref>G50 G5 G8 G11 G14 G23 G26 G29 G32 G35 G41 G47 G54 G57 G60 G63 G69 G66 G72 G75 G78 G81 G84 G87 G90 G93 G96 G102 G99 G108 G111 G114 G120 G123 G126 G129 G135 G138 G141 G144 G147 G150 G153 G159 G162 G165 G171 G174 G177 G180 G183 G186 G192 G195 G198 G201 G204 G207 G210 G213 G216 G219 G225 G228 G231 G234 G237 G240 G243 G246 G249 G252 G255 G258 G189 G222 G17 G20 G38 G44 G105 G117 G132 G156 G168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7"/>
  <sheetViews>
    <sheetView workbookViewId="0">
      <selection activeCell="B26" sqref="B26:B32"/>
    </sheetView>
  </sheetViews>
  <sheetFormatPr baseColWidth="10" defaultColWidth="11" defaultRowHeight="16" x14ac:dyDescent="0.2"/>
  <cols>
    <col min="1" max="1" width="69.33203125" style="4" customWidth="1"/>
    <col min="2" max="2" width="11.1640625" style="126" customWidth="1"/>
    <col min="3" max="3" width="13.33203125" style="126" customWidth="1"/>
    <col min="4" max="4" width="16" style="1" customWidth="1"/>
    <col min="5" max="5" width="15.1640625" style="3" customWidth="1"/>
    <col min="6" max="6" width="13.83203125" style="3" customWidth="1"/>
    <col min="7" max="7" width="13.33203125" style="3" customWidth="1"/>
    <col min="8" max="8" width="14.5" style="3" customWidth="1"/>
    <col min="9" max="9" width="4" style="3" customWidth="1"/>
    <col min="10" max="10" width="19.1640625" customWidth="1"/>
    <col min="11" max="11" width="15.1640625" customWidth="1"/>
    <col min="12" max="12" width="16.5" customWidth="1"/>
    <col min="13" max="13" width="18.33203125" customWidth="1"/>
    <col min="14" max="14" width="16" customWidth="1"/>
  </cols>
  <sheetData>
    <row r="1" spans="1:25" s="6" customFormat="1" ht="46" customHeight="1" x14ac:dyDescent="0.35">
      <c r="A1" s="45"/>
      <c r="B1" s="119"/>
      <c r="C1" s="149" t="s">
        <v>239</v>
      </c>
      <c r="D1" s="149"/>
      <c r="E1" s="149"/>
      <c r="F1" s="149"/>
      <c r="G1" s="149"/>
      <c r="H1" s="49"/>
      <c r="I1" s="49"/>
      <c r="J1" s="49"/>
      <c r="K1" s="48"/>
      <c r="L1" s="48"/>
      <c r="M1" s="45"/>
      <c r="N1"/>
      <c r="O1"/>
      <c r="P1"/>
      <c r="Q1"/>
      <c r="R1"/>
      <c r="S1"/>
      <c r="T1" s="7"/>
      <c r="U1" s="7"/>
      <c r="V1" s="7"/>
      <c r="W1" s="7"/>
      <c r="X1" s="7"/>
      <c r="Y1" s="7"/>
    </row>
    <row r="2" spans="1:25" ht="52" customHeight="1" x14ac:dyDescent="0.25">
      <c r="A2" s="45"/>
      <c r="B2" s="119"/>
      <c r="C2" s="150" t="s">
        <v>253</v>
      </c>
      <c r="D2" s="150"/>
      <c r="E2" s="150"/>
      <c r="F2" s="150"/>
      <c r="G2" s="150"/>
      <c r="H2" s="50"/>
      <c r="I2" s="50"/>
      <c r="J2" s="50"/>
      <c r="K2" s="48"/>
      <c r="L2" s="48"/>
      <c r="M2" s="45"/>
    </row>
    <row r="3" spans="1:25" s="29" customFormat="1" ht="19" customHeight="1" x14ac:dyDescent="0.25">
      <c r="A3" s="17"/>
      <c r="B3" s="122"/>
      <c r="C3" s="122"/>
      <c r="D3" s="17"/>
      <c r="E3" s="17"/>
      <c r="F3" s="17"/>
      <c r="G3" s="17"/>
      <c r="H3" s="17"/>
      <c r="I3" s="17"/>
      <c r="J3" s="17"/>
      <c r="K3" s="21"/>
      <c r="L3" s="21"/>
      <c r="M3" s="21"/>
    </row>
    <row r="4" spans="1:25" ht="21" x14ac:dyDescent="0.25">
      <c r="A4" s="120" t="s">
        <v>224</v>
      </c>
      <c r="B4" s="279" t="s">
        <v>225</v>
      </c>
      <c r="C4" s="279"/>
      <c r="D4" s="121" t="s">
        <v>226</v>
      </c>
      <c r="E4" s="280" t="s">
        <v>227</v>
      </c>
      <c r="F4" s="280"/>
      <c r="G4" s="280"/>
      <c r="H4" s="280"/>
      <c r="I4" s="130"/>
      <c r="J4" s="133" t="s">
        <v>446</v>
      </c>
      <c r="K4" s="21"/>
      <c r="L4" s="21"/>
      <c r="M4" s="21"/>
    </row>
    <row r="5" spans="1:25" x14ac:dyDescent="0.2">
      <c r="A5" s="26"/>
      <c r="B5" s="123" t="s">
        <v>219</v>
      </c>
      <c r="C5" s="123" t="s">
        <v>221</v>
      </c>
      <c r="D5" s="22" t="s">
        <v>187</v>
      </c>
      <c r="E5" s="20" t="s">
        <v>87</v>
      </c>
      <c r="F5" s="20" t="s">
        <v>88</v>
      </c>
      <c r="G5" s="20" t="s">
        <v>89</v>
      </c>
      <c r="H5" s="20" t="s">
        <v>223</v>
      </c>
      <c r="I5" s="20"/>
      <c r="J5" s="19"/>
      <c r="K5" s="28"/>
      <c r="L5" s="28"/>
      <c r="M5" s="28"/>
    </row>
    <row r="6" spans="1:25" ht="18" customHeight="1" x14ac:dyDescent="0.2">
      <c r="A6" s="274" t="s">
        <v>94</v>
      </c>
      <c r="B6" s="272" t="str">
        <f>ResultsProcessing!B2</f>
        <v>Yes</v>
      </c>
      <c r="C6" s="270" t="str">
        <f>IF(ResultsProcessing!C2="Select…. ","N/A",ResultsProcessing!C2)</f>
        <v>N/A</v>
      </c>
      <c r="D6" s="32" t="str">
        <f>ResultsProcessing!B24</f>
        <v>GR1.1</v>
      </c>
      <c r="E6" s="129" t="str">
        <f>IF(ResultsProcessing!D24="No","Not in scope",IF(ResultsProcessing!C24="Select…. ","Not Answered",IF(ResultsProcessing!C24&gt;=0,"Passed","Not Passed")))</f>
        <v>Not Answered</v>
      </c>
      <c r="F6" s="129" t="str">
        <f>IF(ResultsProcessing!D24="No","Not in scope",IF(ResultsProcessing!C24="Select…. ","Not Answered",IF(ResultsProcessing!C24&gt;=1,"Passed","Not Passed")))</f>
        <v>Not Answered</v>
      </c>
      <c r="G6" s="129" t="str">
        <f>IF(ResultsProcessing!D24="No","Not in scope",IF(ResultsProcessing!C24="Select…. ","Not Answered",IF(ResultsProcessing!C24&gt;=2,"Passed","Not Passed")))</f>
        <v>Not Answered</v>
      </c>
      <c r="H6" s="129" t="str">
        <f>IF(ResultsProcessing!D24="No","Not in scope",IF(ResultsProcessing!C24="Select…. ","Not Answered",IF(ResultsProcessing!C24&gt;=3,"Passed","Not Passed")))</f>
        <v>Not Answered</v>
      </c>
      <c r="I6" s="129"/>
      <c r="J6" s="22" t="str">
        <f>IF(ResultsProcessing!E24="Select…. ","No target set",IF(ResultsProcessing!$C24="Select…. ","No result given",IF(ResultsProcessing!$C24&gt;=ResultsProcessing!$E24,"Targets met","Targets not met")))</f>
        <v>No target set</v>
      </c>
      <c r="K6" s="21"/>
      <c r="L6" s="21"/>
      <c r="M6" s="21"/>
    </row>
    <row r="7" spans="1:25" ht="18" customHeight="1" x14ac:dyDescent="0.2">
      <c r="A7" s="275"/>
      <c r="B7" s="273"/>
      <c r="C7" s="271"/>
      <c r="D7" s="32" t="str">
        <f>ResultsProcessing!B25</f>
        <v>GR1.2</v>
      </c>
      <c r="E7" s="129" t="str">
        <f>IF(ResultsProcessing!D25="No","Not in scope",IF(ResultsProcessing!C25="Select…. ","Not Answered",IF(ResultsProcessing!C25&gt;=0,"Passed","Not Passed")))</f>
        <v>Not Answered</v>
      </c>
      <c r="F7" s="129" t="str">
        <f>IF(ResultsProcessing!D25="No","Not in scope",IF(ResultsProcessing!C25="Select…. ","Not Answered",IF(ResultsProcessing!C25&gt;=1,"Passed","Not Passed")))</f>
        <v>Not Answered</v>
      </c>
      <c r="G7" s="129" t="str">
        <f>IF(ResultsProcessing!D25="No","Not in scope",IF(ResultsProcessing!C25="Select…. ","Not Answered",IF(ResultsProcessing!C25&gt;=2,"Passed","Not Passed")))</f>
        <v>Not Answered</v>
      </c>
      <c r="H7" s="129" t="str">
        <f>IF(ResultsProcessing!D25="No","Not in scope",IF(ResultsProcessing!C25="Select…. ","Not Answered",IF(ResultsProcessing!C25&gt;=3,"Passed","Not Passed")))</f>
        <v>Not Answered</v>
      </c>
      <c r="I7" s="129"/>
      <c r="J7" s="22" t="str">
        <f>IF(ResultsProcessing!E25="Select…. ","No target set",IF(ResultsProcessing!$C25="Select…. ","No result given",IF(ResultsProcessing!$C25&gt;=ResultsProcessing!$E25,"Targets met","Targets not met")))</f>
        <v>No target set</v>
      </c>
      <c r="K7" s="21"/>
      <c r="L7" s="21"/>
      <c r="M7" s="21"/>
    </row>
    <row r="8" spans="1:25" ht="18" customHeight="1" x14ac:dyDescent="0.2">
      <c r="A8" s="274" t="s">
        <v>100</v>
      </c>
      <c r="B8" s="272" t="str">
        <f>ResultsProcessing!B3</f>
        <v>Yes</v>
      </c>
      <c r="C8" s="270" t="str">
        <f>IF(ResultsProcessing!C3="Select…. ","N/A",ResultsProcessing!C3)</f>
        <v>N/A</v>
      </c>
      <c r="D8" s="32" t="str">
        <f>ResultsProcessing!B26</f>
        <v>GR2.1</v>
      </c>
      <c r="E8" s="129" t="str">
        <f>IF(ResultsProcessing!D26="No","Not in scope",IF(ResultsProcessing!C26="Select…. ","Not Answered",IF(ResultsProcessing!C26&gt;=0,"Passed","Not Passed")))</f>
        <v>Not Answered</v>
      </c>
      <c r="F8" s="129" t="str">
        <f>IF(ResultsProcessing!D26="No","Not in scope",IF(ResultsProcessing!C26="Select…. ","Not Answered",IF(ResultsProcessing!C26&gt;=1,"Passed","Not Passed")))</f>
        <v>Not Answered</v>
      </c>
      <c r="G8" s="129" t="str">
        <f>IF(ResultsProcessing!D26="No","Not in scope",IF(ResultsProcessing!C26="Select…. ","Not Answered",IF(ResultsProcessing!C26&gt;=2,"Passed","Not Passed")))</f>
        <v>Not Answered</v>
      </c>
      <c r="H8" s="129" t="str">
        <f>IF(ResultsProcessing!D26="No","Not in scope",IF(ResultsProcessing!C26="Select…. ","Not Answered",IF(ResultsProcessing!C26&gt;=3,"Passed","Not Passed")))</f>
        <v>Not Answered</v>
      </c>
      <c r="I8" s="129"/>
      <c r="J8" s="19" t="str">
        <f>IF(ResultsProcessing!E26="Select…. ","No target set",IF(ResultsProcessing!$C26="Select…. ","No result given",IF(ResultsProcessing!$C26&gt;=ResultsProcessing!$E26,"Targets met","Targets not met")))</f>
        <v>No target set</v>
      </c>
      <c r="K8" s="21"/>
      <c r="L8" s="21"/>
      <c r="M8" s="21"/>
    </row>
    <row r="9" spans="1:25" ht="18" customHeight="1" x14ac:dyDescent="0.2">
      <c r="A9" s="277"/>
      <c r="B9" s="278"/>
      <c r="C9" s="276"/>
      <c r="D9" s="32" t="str">
        <f>ResultsProcessing!B27</f>
        <v>GR2.2</v>
      </c>
      <c r="E9" s="129" t="str">
        <f>IF(ResultsProcessing!D27="No","Not in scope",IF(ResultsProcessing!C27="Select…. ","Not Answered",IF(ResultsProcessing!C27&gt;=0,"Passed","Not Passed")))</f>
        <v>Not Answered</v>
      </c>
      <c r="F9" s="129" t="str">
        <f>IF(ResultsProcessing!D27="No","Not in scope",IF(ResultsProcessing!C27="Select…. ","Not Answered",IF(ResultsProcessing!C27&gt;=1,"Passed","Not Passed")))</f>
        <v>Not Answered</v>
      </c>
      <c r="G9" s="129" t="str">
        <f>IF(ResultsProcessing!D27="No","Not in scope",IF(ResultsProcessing!C27="Select…. ","Not Answered",IF(ResultsProcessing!C27&gt;=2,"Passed","Not Passed")))</f>
        <v>Not Answered</v>
      </c>
      <c r="H9" s="129" t="str">
        <f>IF(ResultsProcessing!D27="No","Not in scope",IF(ResultsProcessing!C27="Select…. ","Not Answered",IF(ResultsProcessing!C27&gt;=3,"Passed","Not Passed")))</f>
        <v>Not Answered</v>
      </c>
      <c r="I9" s="129"/>
      <c r="J9" s="19" t="str">
        <f>IF(ResultsProcessing!E27="Select…. ","No target set",IF(ResultsProcessing!$C27="Select…. ","No result given",IF(ResultsProcessing!$C27&gt;=ResultsProcessing!$E27,"Targets met","Targets not met")))</f>
        <v>No target set</v>
      </c>
      <c r="K9" s="21"/>
      <c r="L9" s="21"/>
      <c r="M9" s="21"/>
    </row>
    <row r="10" spans="1:25" ht="18" customHeight="1" x14ac:dyDescent="0.2">
      <c r="A10" s="277"/>
      <c r="B10" s="278"/>
      <c r="C10" s="276"/>
      <c r="D10" s="32" t="str">
        <f>ResultsProcessing!B28</f>
        <v>GR2.3</v>
      </c>
      <c r="E10" s="129" t="str">
        <f>IF(ResultsProcessing!D28="No","Not in scope",IF(ResultsProcessing!C28="Select…. ","Not Answered",IF(ResultsProcessing!C28&gt;=0,"Passed","Not Passed")))</f>
        <v>Not Answered</v>
      </c>
      <c r="F10" s="129" t="str">
        <f>IF(ResultsProcessing!D28="No","Not in scope",IF(ResultsProcessing!C28="Select…. ","Not Answered",IF(ResultsProcessing!C28&gt;=1,"Passed","Not Passed")))</f>
        <v>Not Answered</v>
      </c>
      <c r="G10" s="129" t="str">
        <f>IF(ResultsProcessing!D28="No","Not in scope",IF(ResultsProcessing!C28="Select…. ","Not Answered",IF(ResultsProcessing!C28&gt;=2,"Passed","Not Passed")))</f>
        <v>Not Answered</v>
      </c>
      <c r="H10" s="129" t="str">
        <f>IF(ResultsProcessing!D28="No","Not in scope",IF(ResultsProcessing!C28="Select…. ","Not Answered",IF(ResultsProcessing!C28&gt;=3,"Passed","Not Passed")))</f>
        <v>Not Answered</v>
      </c>
      <c r="I10" s="129"/>
      <c r="J10" s="19" t="str">
        <f>IF(ResultsProcessing!E28="Select…. ","No target set",IF(ResultsProcessing!$C28="Select…. ","No result given",IF(ResultsProcessing!$C28&gt;=ResultsProcessing!$E28,"Targets met","Targets not met")))</f>
        <v>No target set</v>
      </c>
      <c r="K10" s="21"/>
      <c r="L10" s="21"/>
      <c r="M10" s="21"/>
    </row>
    <row r="11" spans="1:25" ht="18" customHeight="1" x14ac:dyDescent="0.2">
      <c r="A11" s="275"/>
      <c r="B11" s="273"/>
      <c r="C11" s="271"/>
      <c r="D11" s="32" t="str">
        <f>ResultsProcessing!B29</f>
        <v>GR2.4</v>
      </c>
      <c r="E11" s="129" t="str">
        <f>IF(ResultsProcessing!D29="No","Not in scope",IF(ResultsProcessing!C29="Select…. ","Not Answered",IF(ResultsProcessing!C29&gt;=0,"Passed","Not Passed")))</f>
        <v>Not Answered</v>
      </c>
      <c r="F11" s="129" t="str">
        <f>IF(ResultsProcessing!D29="No","Not in scope",IF(ResultsProcessing!C29="Select…. ","Not Answered",IF(ResultsProcessing!C29&gt;=1,"Passed","Not Passed")))</f>
        <v>Not Answered</v>
      </c>
      <c r="G11" s="129" t="str">
        <f>IF(ResultsProcessing!D29="No","Not in scope",IF(ResultsProcessing!C29="Select…. ","Not Answered",IF(ResultsProcessing!C29&gt;=2,"Passed","Not Passed")))</f>
        <v>Not Answered</v>
      </c>
      <c r="H11" s="129" t="str">
        <f>IF(ResultsProcessing!D29="No","Not in scope",IF(ResultsProcessing!C29="Select…. ","Not Answered",IF(ResultsProcessing!C29&gt;=3,"Passed","Not Passed")))</f>
        <v>Not Answered</v>
      </c>
      <c r="I11" s="129"/>
      <c r="J11" s="19" t="str">
        <f>IF(ResultsProcessing!E29="Select…. ","No target set",IF(ResultsProcessing!$C29="Select…. ","No result given",IF(ResultsProcessing!$C29&gt;=ResultsProcessing!$E29,"Targets met","Targets not met")))</f>
        <v>No target set</v>
      </c>
      <c r="K11" s="21"/>
      <c r="L11" s="21"/>
      <c r="M11" s="21"/>
    </row>
    <row r="12" spans="1:25" ht="18" customHeight="1" x14ac:dyDescent="0.2">
      <c r="A12" s="134" t="s">
        <v>102</v>
      </c>
      <c r="B12" s="124" t="str">
        <f>ResultsProcessing!B4</f>
        <v>Yes</v>
      </c>
      <c r="C12" s="125" t="str">
        <f>IF(ResultsProcessing!C4="Select…. ","N/A",ResultsProcessing!C4)</f>
        <v>N/A</v>
      </c>
      <c r="D12" s="32" t="str">
        <f>ResultsProcessing!B30</f>
        <v>GR3.1</v>
      </c>
      <c r="E12" s="129" t="str">
        <f>IF(ResultsProcessing!D30="No","Not in scope",IF(ResultsProcessing!C30="Select…. ","Not Answered",IF(ResultsProcessing!C30&gt;=0,"Passed","Not Passed")))</f>
        <v>Not Answered</v>
      </c>
      <c r="F12" s="129" t="str">
        <f>IF(ResultsProcessing!D30="No","Not in scope",IF(ResultsProcessing!C30="Select…. ","Not Answered",IF(ResultsProcessing!C30&gt;=1,"Passed","Not Passed")))</f>
        <v>Not Answered</v>
      </c>
      <c r="G12" s="129" t="str">
        <f>IF(ResultsProcessing!D30="No","Not in scope",IF(ResultsProcessing!C30="Select…. ","Not Answered",IF(ResultsProcessing!C30&gt;=2,"Passed","Not Passed")))</f>
        <v>Not Answered</v>
      </c>
      <c r="H12" s="129" t="str">
        <f>IF(ResultsProcessing!D30="No","Not in scope",IF(ResultsProcessing!C30="Select…. ","Not Answered",IF(ResultsProcessing!C30&gt;=3,"Passed","Not Passed")))</f>
        <v>Not Answered</v>
      </c>
      <c r="I12" s="129"/>
      <c r="J12" s="19" t="str">
        <f>IF(ResultsProcessing!E30="Select…. ","No target set",IF(ResultsProcessing!$C30="Select…. ","No result given",IF(ResultsProcessing!$C30&gt;=ResultsProcessing!$E30,"Targets met","Targets not met")))</f>
        <v>No target set</v>
      </c>
      <c r="K12" s="21"/>
      <c r="L12" s="21"/>
      <c r="M12" s="21"/>
    </row>
    <row r="13" spans="1:25" ht="18" customHeight="1" x14ac:dyDescent="0.2">
      <c r="A13" s="274" t="s">
        <v>103</v>
      </c>
      <c r="B13" s="272" t="str">
        <f>ResultsProcessing!B5</f>
        <v>Yes</v>
      </c>
      <c r="C13" s="270" t="str">
        <f>IF(ResultsProcessing!C5="Select…. ","N/A",ResultsProcessing!C5)</f>
        <v>N/A</v>
      </c>
      <c r="D13" s="32" t="str">
        <f>ResultsProcessing!B31</f>
        <v>GR4.1</v>
      </c>
      <c r="E13" s="129" t="str">
        <f>IF(ResultsProcessing!D31="No","Not in scope",IF(ResultsProcessing!C31="Select…. ","Not Answered",IF(ResultsProcessing!C31&gt;=0,"Passed","Not Passed")))</f>
        <v>Not Answered</v>
      </c>
      <c r="F13" s="129" t="str">
        <f>IF(ResultsProcessing!D31="No","Not in scope",IF(ResultsProcessing!C31="Select…. ","Not Answered",IF(ResultsProcessing!C31&gt;=1,"Passed","Not Passed")))</f>
        <v>Not Answered</v>
      </c>
      <c r="G13" s="129" t="str">
        <f>IF(ResultsProcessing!D31="No","Not in scope",IF(ResultsProcessing!C31="Select…. ","Not Answered",IF(ResultsProcessing!C31&gt;=2,"Passed","Not Passed")))</f>
        <v>Not Answered</v>
      </c>
      <c r="H13" s="129" t="str">
        <f>IF(ResultsProcessing!D31="No","Not in scope",IF(ResultsProcessing!C31="Select…. ","Not Answered",IF(ResultsProcessing!C31&gt;=3,"Passed","Not Passed")))</f>
        <v>Not Answered</v>
      </c>
      <c r="I13" s="129"/>
      <c r="J13" s="19" t="str">
        <f>IF(ResultsProcessing!E31="Select…. ","No target set",IF(ResultsProcessing!$C31="Select…. ","No result given",IF(ResultsProcessing!$C31&gt;=ResultsProcessing!$E31,"Targets met","Targets not met")))</f>
        <v>No target set</v>
      </c>
      <c r="K13" s="21"/>
      <c r="L13" s="21"/>
      <c r="M13" s="21"/>
    </row>
    <row r="14" spans="1:25" ht="18" customHeight="1" x14ac:dyDescent="0.2">
      <c r="A14" s="277"/>
      <c r="B14" s="278"/>
      <c r="C14" s="276"/>
      <c r="D14" s="32" t="str">
        <f>ResultsProcessing!B32</f>
        <v>GR4.2</v>
      </c>
      <c r="E14" s="129" t="str">
        <f>IF(ResultsProcessing!D32="No","Not in scope",IF(ResultsProcessing!C32="Select…. ","Not Answered",IF(ResultsProcessing!C32&gt;=0,"Passed","Not Passed")))</f>
        <v>Not Answered</v>
      </c>
      <c r="F14" s="129" t="str">
        <f>IF(ResultsProcessing!D32="No","Not in scope",IF(ResultsProcessing!C32="Select…. ","Not Answered",IF(ResultsProcessing!C32&gt;=1,"Passed","Not Passed")))</f>
        <v>Not Answered</v>
      </c>
      <c r="G14" s="129" t="str">
        <f>IF(ResultsProcessing!D32="No","Not in scope",IF(ResultsProcessing!C32="Select…. ","Not Answered",IF(ResultsProcessing!C32&gt;=2,"Passed","Not Passed")))</f>
        <v>Not Answered</v>
      </c>
      <c r="H14" s="129" t="str">
        <f>IF(ResultsProcessing!D32="No","Not in scope",IF(ResultsProcessing!C32="Select…. ","Not Answered",IF(ResultsProcessing!C32&gt;=3,"Passed","Not Passed")))</f>
        <v>Not Answered</v>
      </c>
      <c r="I14" s="129"/>
      <c r="J14" s="19" t="str">
        <f>IF(ResultsProcessing!E32="Select…. ","No target set",IF(ResultsProcessing!$C32="Select…. ","No result given",IF(ResultsProcessing!$C32&gt;=ResultsProcessing!$E32,"Targets met","Targets not met")))</f>
        <v>No target set</v>
      </c>
      <c r="K14" s="21"/>
      <c r="L14" s="21"/>
      <c r="M14" s="21"/>
    </row>
    <row r="15" spans="1:25" ht="18" customHeight="1" x14ac:dyDescent="0.2">
      <c r="A15" s="275"/>
      <c r="B15" s="273"/>
      <c r="C15" s="271"/>
      <c r="D15" s="32" t="str">
        <f>ResultsProcessing!B33</f>
        <v>GR4.3</v>
      </c>
      <c r="E15" s="129" t="str">
        <f>IF(ResultsProcessing!D33="No","Not in scope",IF(ResultsProcessing!C33="Select…. ","Not Answered",IF(ResultsProcessing!C33&gt;=0,"Passed","Not Passed")))</f>
        <v>Not Answered</v>
      </c>
      <c r="F15" s="129" t="str">
        <f>IF(ResultsProcessing!D33="No","Not in scope",IF(ResultsProcessing!C33="Select…. ","Not Answered",IF(ResultsProcessing!C33&gt;=1,"Passed","Not Passed")))</f>
        <v>Not Answered</v>
      </c>
      <c r="G15" s="129" t="str">
        <f>IF(ResultsProcessing!D33="No","Not in scope",IF(ResultsProcessing!C33="Select…. ","Not Answered",IF(ResultsProcessing!C33&gt;=2,"Passed","Not Passed")))</f>
        <v>Not Answered</v>
      </c>
      <c r="H15" s="129" t="str">
        <f>IF(ResultsProcessing!D33="No","Not in scope",IF(ResultsProcessing!C33="Select…. ","Not Answered",IF(ResultsProcessing!C33&gt;=3,"Passed","Not Passed")))</f>
        <v>Not Answered</v>
      </c>
      <c r="I15" s="129"/>
      <c r="J15" s="19" t="str">
        <f>IF(ResultsProcessing!E33="Select…. ","No target set",IF(ResultsProcessing!$C33="Select…. ","No result given",IF(ResultsProcessing!$C33&gt;=ResultsProcessing!$E33,"Targets met","Targets not met")))</f>
        <v>No target set</v>
      </c>
      <c r="K15" s="21"/>
      <c r="L15" s="21"/>
      <c r="M15" s="21"/>
    </row>
    <row r="16" spans="1:25" ht="18" customHeight="1" x14ac:dyDescent="0.2">
      <c r="A16" s="274" t="s">
        <v>108</v>
      </c>
      <c r="B16" s="272" t="str">
        <f>ResultsProcessing!B6</f>
        <v>Yes</v>
      </c>
      <c r="C16" s="270" t="str">
        <f>IF(ResultsProcessing!C6="Select…. ","N/A",ResultsProcessing!C6)</f>
        <v>N/A</v>
      </c>
      <c r="D16" s="32" t="str">
        <f>ResultsProcessing!B34</f>
        <v>GR5.1</v>
      </c>
      <c r="E16" s="129" t="str">
        <f>IF(ResultsProcessing!D34="No","Not in scope",IF(ResultsProcessing!C34="Select…. ","Not Answered",IF(ResultsProcessing!C34&gt;=0,"Passed","Not Passed")))</f>
        <v>Not Answered</v>
      </c>
      <c r="F16" s="129" t="str">
        <f>IF(ResultsProcessing!D34="No","Not in scope",IF(ResultsProcessing!C34="Select…. ","Not Answered",IF(ResultsProcessing!C34&gt;=1,"Passed","Not Passed")))</f>
        <v>Not Answered</v>
      </c>
      <c r="G16" s="129" t="str">
        <f>IF(ResultsProcessing!D34="No","Not in scope",IF(ResultsProcessing!C34="Select…. ","Not Answered",IF(ResultsProcessing!C34&gt;=2,"Passed","Not Passed")))</f>
        <v>Not Answered</v>
      </c>
      <c r="H16" s="129" t="str">
        <f>IF(ResultsProcessing!D34="No","Not in scope",IF(ResultsProcessing!C34="Select…. ","Not Answered",IF(ResultsProcessing!C34&gt;=3,"Passed","Not Passed")))</f>
        <v>Not Answered</v>
      </c>
      <c r="I16" s="129"/>
      <c r="J16" s="19" t="str">
        <f>IF(ResultsProcessing!E34="Select…. ","No target set",IF(ResultsProcessing!$C34="Select…. ","No result given",IF(ResultsProcessing!$C34&gt;=ResultsProcessing!$E34,"Targets met","Targets not met")))</f>
        <v>No target set</v>
      </c>
      <c r="K16" s="21"/>
      <c r="L16" s="21"/>
      <c r="M16" s="21"/>
    </row>
    <row r="17" spans="1:13" ht="18" customHeight="1" x14ac:dyDescent="0.2">
      <c r="A17" s="275"/>
      <c r="B17" s="273"/>
      <c r="C17" s="271"/>
      <c r="D17" s="32" t="str">
        <f>ResultsProcessing!B35</f>
        <v>GR5.2</v>
      </c>
      <c r="E17" s="129" t="str">
        <f>IF(ResultsProcessing!D35="No","Not in scope",IF(ResultsProcessing!C35="Select…. ","Not Answered",IF(ResultsProcessing!C35&gt;=0,"Passed","Not Passed")))</f>
        <v>Not Answered</v>
      </c>
      <c r="F17" s="129" t="str">
        <f>IF(ResultsProcessing!D35="No","Not in scope",IF(ResultsProcessing!C35="Select…. ","Not Answered",IF(ResultsProcessing!C35&gt;=1,"Passed","Not Passed")))</f>
        <v>Not Answered</v>
      </c>
      <c r="G17" s="129" t="str">
        <f>IF(ResultsProcessing!D35="No","Not in scope",IF(ResultsProcessing!C35="Select…. ","Not Answered",IF(ResultsProcessing!C35&gt;=2,"Passed","Not Passed")))</f>
        <v>Not Answered</v>
      </c>
      <c r="H17" s="129" t="str">
        <f>IF(ResultsProcessing!D35="No","Not in scope",IF(ResultsProcessing!C35="Select…. ","Not Answered",IF(ResultsProcessing!C35&gt;=3,"Passed","Not Passed")))</f>
        <v>Not Answered</v>
      </c>
      <c r="I17" s="129"/>
      <c r="J17" s="19" t="str">
        <f>IF(ResultsProcessing!E35="Select…. ","No target set",IF(ResultsProcessing!$C35="Select…. ","No result given",IF(ResultsProcessing!$C35&gt;=ResultsProcessing!$E35,"Targets met","Targets not met")))</f>
        <v>No target set</v>
      </c>
      <c r="K17" s="21"/>
      <c r="L17" s="21"/>
      <c r="M17" s="21"/>
    </row>
    <row r="18" spans="1:13" ht="18" customHeight="1" x14ac:dyDescent="0.2">
      <c r="A18" s="274" t="s">
        <v>110</v>
      </c>
      <c r="B18" s="272" t="str">
        <f>ResultsProcessing!B7</f>
        <v>Yes</v>
      </c>
      <c r="C18" s="270" t="str">
        <f>IF(ResultsProcessing!C7="Select…. ","N/A",ResultsProcessing!C7)</f>
        <v>N/A</v>
      </c>
      <c r="D18" s="32" t="str">
        <f>ResultsProcessing!B36</f>
        <v>GR6.1</v>
      </c>
      <c r="E18" s="129" t="str">
        <f>IF(ResultsProcessing!D36="No","Not in scope",IF(ResultsProcessing!C36="Select…. ","Not Answered",IF(ResultsProcessing!C36&gt;=0,"Passed","Not Passed")))</f>
        <v>Not Answered</v>
      </c>
      <c r="F18" s="129" t="str">
        <f>IF(ResultsProcessing!D36="No","Not in scope",IF(ResultsProcessing!C36="Select…. ","Not Answered",IF(ResultsProcessing!C36&gt;=1,"Passed","Not Passed")))</f>
        <v>Not Answered</v>
      </c>
      <c r="G18" s="129" t="str">
        <f>IF(ResultsProcessing!D36="No","Not in scope",IF(ResultsProcessing!C36="Select…. ","Not Answered",IF(ResultsProcessing!C36&gt;=2,"Passed","Not Passed")))</f>
        <v>Not Answered</v>
      </c>
      <c r="H18" s="129" t="str">
        <f>IF(ResultsProcessing!D36="No","Not in scope",IF(ResultsProcessing!C36="Select…. ","Not Answered",IF(ResultsProcessing!C36&gt;=3,"Passed","Not Passed")))</f>
        <v>Not Answered</v>
      </c>
      <c r="I18" s="129"/>
      <c r="J18" s="19" t="str">
        <f>IF(ResultsProcessing!E36="Select…. ","No target set",IF(ResultsProcessing!$C36="Select…. ","No result given",IF(ResultsProcessing!$C36&gt;=ResultsProcessing!$E36,"Targets met","Targets not met")))</f>
        <v>No target set</v>
      </c>
      <c r="K18" s="21"/>
      <c r="L18" s="21"/>
      <c r="M18" s="21"/>
    </row>
    <row r="19" spans="1:13" ht="18" customHeight="1" x14ac:dyDescent="0.2">
      <c r="A19" s="275"/>
      <c r="B19" s="273"/>
      <c r="C19" s="271"/>
      <c r="D19" s="32" t="str">
        <f>ResultsProcessing!B37</f>
        <v>GR6.2</v>
      </c>
      <c r="E19" s="129" t="str">
        <f>IF(ResultsProcessing!D37="No","Not in scope",IF(ResultsProcessing!C37="Select…. ","Not Answered",IF(ResultsProcessing!C37&gt;=0,"Passed","Not Passed")))</f>
        <v>Not Answered</v>
      </c>
      <c r="F19" s="129" t="str">
        <f>IF(ResultsProcessing!D37="No","Not in scope",IF(ResultsProcessing!C37="Select…. ","Not Answered",IF(ResultsProcessing!C37&gt;=1,"Passed","Not Passed")))</f>
        <v>Not Answered</v>
      </c>
      <c r="G19" s="129" t="str">
        <f>IF(ResultsProcessing!D37="No","Not in scope",IF(ResultsProcessing!C37="Select…. ","Not Answered",IF(ResultsProcessing!C37&gt;=2,"Passed","Not Passed")))</f>
        <v>Not Answered</v>
      </c>
      <c r="H19" s="129" t="str">
        <f>IF(ResultsProcessing!D37="No","Not in scope",IF(ResultsProcessing!C37="Select…. ","Not Answered",IF(ResultsProcessing!C37&gt;=3,"Passed","Not Passed")))</f>
        <v>Not Answered</v>
      </c>
      <c r="I19" s="129"/>
      <c r="J19" s="19" t="str">
        <f>IF(ResultsProcessing!E37="Select…. ","No target set",IF(ResultsProcessing!$C37="Select…. ","No result given",IF(ResultsProcessing!$C37&gt;=ResultsProcessing!$E37,"Targets met","Targets not met")))</f>
        <v>No target set</v>
      </c>
      <c r="K19" s="21"/>
      <c r="L19" s="21"/>
      <c r="M19" s="21"/>
    </row>
    <row r="20" spans="1:13" ht="18" customHeight="1" x14ac:dyDescent="0.2">
      <c r="A20" s="274" t="s">
        <v>130</v>
      </c>
      <c r="B20" s="272" t="str">
        <f>ResultsProcessing!B8</f>
        <v>Yes</v>
      </c>
      <c r="C20" s="270" t="str">
        <f>IF(ResultsProcessing!C8="Select…. ","N/A",ResultsProcessing!C8)</f>
        <v>N/A</v>
      </c>
      <c r="D20" s="32" t="str">
        <f>ResultsProcessing!B38</f>
        <v>GR7.1</v>
      </c>
      <c r="E20" s="129" t="str">
        <f>IF(ResultsProcessing!D38="No","Not in scope",IF(ResultsProcessing!C38="Select…. ","Not Answered",IF(ResultsProcessing!C38&gt;=0,"Passed","Not Passed")))</f>
        <v>Not Answered</v>
      </c>
      <c r="F20" s="129" t="str">
        <f>IF(ResultsProcessing!D38="No","Not in scope",IF(ResultsProcessing!C38="Select…. ","Not Answered",IF(ResultsProcessing!C38&gt;=1,"Passed","Not Passed")))</f>
        <v>Not Answered</v>
      </c>
      <c r="G20" s="129" t="str">
        <f>IF(ResultsProcessing!D38="No","Not in scope",IF(ResultsProcessing!C38="Select…. ","Not Answered",IF(ResultsProcessing!C38&gt;=2,"Passed","Not Passed")))</f>
        <v>Not Answered</v>
      </c>
      <c r="H20" s="129" t="str">
        <f>IF(ResultsProcessing!D38="No","Not in scope",IF(ResultsProcessing!C38="Select…. ","Not Answered",IF(ResultsProcessing!C38&gt;=3,"Passed","Not Passed")))</f>
        <v>Not Answered</v>
      </c>
      <c r="I20" s="129"/>
      <c r="J20" s="19" t="str">
        <f>IF(ResultsProcessing!E38="Select…. ","No target set",IF(ResultsProcessing!$C38="Select…. ","No result given",IF(ResultsProcessing!$C38&gt;=ResultsProcessing!$E38,"Targets met","Targets not met")))</f>
        <v>No target set</v>
      </c>
      <c r="K20" s="21"/>
      <c r="L20" s="21"/>
      <c r="M20" s="21"/>
    </row>
    <row r="21" spans="1:13" ht="18" customHeight="1" x14ac:dyDescent="0.2">
      <c r="A21" s="275"/>
      <c r="B21" s="273"/>
      <c r="C21" s="271"/>
      <c r="D21" s="32" t="str">
        <f>ResultsProcessing!B39</f>
        <v>GR7.2</v>
      </c>
      <c r="E21" s="129" t="str">
        <f>IF(ResultsProcessing!D39="No","Not in scope",IF(ResultsProcessing!C39="Select…. ","Not Answered",IF(ResultsProcessing!C39&gt;=0,"Passed","Not Passed")))</f>
        <v>Not Answered</v>
      </c>
      <c r="F21" s="129" t="str">
        <f>IF(ResultsProcessing!D39="No","Not in scope",IF(ResultsProcessing!C39="Select…. ","Not Answered",IF(ResultsProcessing!C39&gt;=1,"Passed","Not Passed")))</f>
        <v>Not Answered</v>
      </c>
      <c r="G21" s="129" t="str">
        <f>IF(ResultsProcessing!D39="No","Not in scope",IF(ResultsProcessing!C39="Select…. ","Not Answered",IF(ResultsProcessing!C39&gt;=2,"Passed","Not Passed")))</f>
        <v>Not Answered</v>
      </c>
      <c r="H21" s="129" t="str">
        <f>IF(ResultsProcessing!D39="No","Not in scope",IF(ResultsProcessing!C39="Select…. ","Not Answered",IF(ResultsProcessing!C39&gt;=3,"Passed","Not Passed")))</f>
        <v>Not Answered</v>
      </c>
      <c r="I21" s="129"/>
      <c r="J21" s="19" t="str">
        <f>IF(ResultsProcessing!E39="Select…. ","No target set",IF(ResultsProcessing!$C39="Select…. ","No result given",IF(ResultsProcessing!$C39&gt;=ResultsProcessing!$E39,"Targets met","Targets not met")))</f>
        <v>No target set</v>
      </c>
      <c r="K21" s="21"/>
      <c r="L21" s="21"/>
      <c r="M21" s="21"/>
    </row>
    <row r="22" spans="1:13" ht="18" customHeight="1" x14ac:dyDescent="0.2">
      <c r="A22" s="258" t="s">
        <v>131</v>
      </c>
      <c r="B22" s="261" t="str">
        <f>ResultsProcessing!B9</f>
        <v>Yes</v>
      </c>
      <c r="C22" s="264" t="str">
        <f>IF(ResultsProcessing!C9="Select…. ","N/A",ResultsProcessing!C9)</f>
        <v>N/A</v>
      </c>
      <c r="D22" s="127" t="str">
        <f>ResultsProcessing!B40</f>
        <v>PR1.1</v>
      </c>
      <c r="E22" s="129" t="str">
        <f>IF(ResultsProcessing!D40="No","Not in scope",IF(ResultsProcessing!C40="Select…. ","Not Answered",IF(ResultsProcessing!C40&gt;=0,"Passed","Not Passed")))</f>
        <v>Not Answered</v>
      </c>
      <c r="F22" s="129" t="str">
        <f>IF(ResultsProcessing!D40="No","Not in scope",IF(ResultsProcessing!C40="Select…. ","Not Answered",IF(ResultsProcessing!C40&gt;=1,"Passed","Not Passed")))</f>
        <v>Not Answered</v>
      </c>
      <c r="G22" s="129" t="str">
        <f>IF(ResultsProcessing!D40="No","Not in scope",IF(ResultsProcessing!C40="Select…. ","Not Answered",IF(ResultsProcessing!C40&gt;=2,"Passed","Not Passed")))</f>
        <v>Not Answered</v>
      </c>
      <c r="H22" s="129" t="str">
        <f>IF(ResultsProcessing!D40="No","Not in scope",IF(ResultsProcessing!C40="Select…. ","Not Answered",IF(ResultsProcessing!C40&gt;=3,"Passed","Not Passed")))</f>
        <v>Not Answered</v>
      </c>
      <c r="I22" s="129"/>
      <c r="J22" s="19" t="str">
        <f>IF(ResultsProcessing!E40="Select…. ","No target set",IF(ResultsProcessing!$C40="Select…. ","No result given",IF(ResultsProcessing!$C40&gt;=ResultsProcessing!$E40,"Targets met","Targets not met")))</f>
        <v>No target set</v>
      </c>
      <c r="K22" s="21"/>
      <c r="L22" s="21"/>
      <c r="M22" s="21"/>
    </row>
    <row r="23" spans="1:13" ht="18" customHeight="1" x14ac:dyDescent="0.2">
      <c r="A23" s="259"/>
      <c r="B23" s="262"/>
      <c r="C23" s="265"/>
      <c r="D23" s="127" t="str">
        <f>ResultsProcessing!B41</f>
        <v>PR1.2</v>
      </c>
      <c r="E23" s="129" t="str">
        <f>IF(ResultsProcessing!D41="No","Not in scope",IF(ResultsProcessing!C41="Select…. ","Not Answered",IF(ResultsProcessing!C41&gt;=0,"Passed","Not Passed")))</f>
        <v>Not Answered</v>
      </c>
      <c r="F23" s="129" t="str">
        <f>IF(ResultsProcessing!D41="No","Not in scope",IF(ResultsProcessing!C41="Select…. ","Not Answered",IF(ResultsProcessing!C41&gt;=1,"Passed","Not Passed")))</f>
        <v>Not Answered</v>
      </c>
      <c r="G23" s="129" t="str">
        <f>IF(ResultsProcessing!D41="No","Not in scope",IF(ResultsProcessing!C41="Select…. ","Not Answered",IF(ResultsProcessing!C41&gt;=2,"Passed","Not Passed")))</f>
        <v>Not Answered</v>
      </c>
      <c r="H23" s="129" t="str">
        <f>IF(ResultsProcessing!D41="No","Not in scope",IF(ResultsProcessing!C41="Select…. ","Not Answered",IF(ResultsProcessing!C41&gt;=3,"Passed","Not Passed")))</f>
        <v>Not Answered</v>
      </c>
      <c r="I23" s="129"/>
      <c r="J23" s="19" t="str">
        <f>IF(ResultsProcessing!E41="Select…. ","No target set",IF(ResultsProcessing!$C41="Select…. ","No result given",IF(ResultsProcessing!$C41&gt;=ResultsProcessing!$E41,"Targets met","Targets not met")))</f>
        <v>No target set</v>
      </c>
      <c r="K23" s="21" t="s">
        <v>364</v>
      </c>
      <c r="L23" s="21"/>
      <c r="M23" s="21"/>
    </row>
    <row r="24" spans="1:13" ht="18" customHeight="1" x14ac:dyDescent="0.2">
      <c r="A24" s="259"/>
      <c r="B24" s="262"/>
      <c r="C24" s="265"/>
      <c r="D24" s="127" t="str">
        <f>ResultsProcessing!B42</f>
        <v>PR1.3</v>
      </c>
      <c r="E24" s="129" t="str">
        <f>IF(ResultsProcessing!D42="No","Not in scope",IF(ResultsProcessing!C42="Select…. ","Not Answered",IF(ResultsProcessing!C42&gt;=0,"Passed","Not Passed")))</f>
        <v>Not Answered</v>
      </c>
      <c r="F24" s="129" t="str">
        <f>IF(ResultsProcessing!D42="No","Not in scope",IF(ResultsProcessing!C42="Select…. ","Not Answered",IF(ResultsProcessing!C42&gt;=1,"Passed","Not Passed")))</f>
        <v>Not Answered</v>
      </c>
      <c r="G24" s="129" t="str">
        <f>IF(ResultsProcessing!D42="No","Not in scope",IF(ResultsProcessing!C42="Select…. ","Not Answered",IF(ResultsProcessing!C42&gt;=2,"Passed","Not Passed")))</f>
        <v>Not Answered</v>
      </c>
      <c r="H24" s="129" t="str">
        <f>IF(ResultsProcessing!D42="No","Not in scope",IF(ResultsProcessing!C42="Select…. ","Not Answered",IF(ResultsProcessing!C42&gt;=3,"Passed","Not Passed")))</f>
        <v>Not Answered</v>
      </c>
      <c r="I24" s="129"/>
      <c r="J24" s="19" t="str">
        <f>IF(ResultsProcessing!E42="Select…. ","No target set",IF(ResultsProcessing!$C42="Select…. ","No result given",IF(ResultsProcessing!$C42&gt;=ResultsProcessing!$E42,"Targets met","Targets not met")))</f>
        <v>No target set</v>
      </c>
      <c r="K24" s="21"/>
      <c r="L24" s="21"/>
      <c r="M24" s="21"/>
    </row>
    <row r="25" spans="1:13" ht="18" customHeight="1" x14ac:dyDescent="0.2">
      <c r="A25" s="260"/>
      <c r="B25" s="263"/>
      <c r="C25" s="266"/>
      <c r="D25" s="127" t="str">
        <f>ResultsProcessing!B43</f>
        <v>PR1.4</v>
      </c>
      <c r="E25" s="129" t="str">
        <f>IF(ResultsProcessing!D43="No","Not in scope",IF(ResultsProcessing!C43="Select…. ","Not Answered",IF(ResultsProcessing!C43&gt;=0,"Passed","Not Passed")))</f>
        <v>Not Answered</v>
      </c>
      <c r="F25" s="129" t="str">
        <f>IF(ResultsProcessing!D43="No","Not in scope",IF(ResultsProcessing!C43="Select…. ","Not Answered",IF(ResultsProcessing!C43&gt;=1,"Passed","Not Passed")))</f>
        <v>Not Answered</v>
      </c>
      <c r="G25" s="129" t="str">
        <f>IF(ResultsProcessing!D43="No","Not in scope",IF(ResultsProcessing!C43="Select…. ","Not Answered",IF(ResultsProcessing!C43&gt;=2,"Passed","Not Passed")))</f>
        <v>Not Answered</v>
      </c>
      <c r="H25" s="129" t="str">
        <f>IF(ResultsProcessing!D43="No","Not in scope",IF(ResultsProcessing!C43="Select…. ","Not Answered",IF(ResultsProcessing!C43&gt;=3,"Passed","Not Passed")))</f>
        <v>Not Answered</v>
      </c>
      <c r="I25" s="129"/>
      <c r="J25" s="19" t="str">
        <f>IF(ResultsProcessing!E43="Select…. ","No target set",IF(ResultsProcessing!$C43="Select…. ","No result given",IF(ResultsProcessing!$C43&gt;=ResultsProcessing!$E43,"Targets met","Targets not met")))</f>
        <v>No target set</v>
      </c>
      <c r="K25" s="21"/>
      <c r="L25" s="21"/>
      <c r="M25" s="21"/>
    </row>
    <row r="26" spans="1:13" ht="18" customHeight="1" x14ac:dyDescent="0.2">
      <c r="A26" s="258" t="s">
        <v>132</v>
      </c>
      <c r="B26" s="261" t="str">
        <f>ResultsProcessing!B10</f>
        <v>Yes</v>
      </c>
      <c r="C26" s="264" t="str">
        <f>IF(ResultsProcessing!C10="Select…. ","N/A",ResultsProcessing!C10)</f>
        <v>N/A</v>
      </c>
      <c r="D26" s="127" t="str">
        <f>ResultsProcessing!B44</f>
        <v>PR2.1</v>
      </c>
      <c r="E26" s="129" t="str">
        <f>IF(ResultsProcessing!D44="No","Not in scope",IF(ResultsProcessing!C44="Select…. ","Not Answered",IF(ResultsProcessing!C44&gt;=0,"Passed","Not Passed")))</f>
        <v>Not Answered</v>
      </c>
      <c r="F26" s="129" t="str">
        <f>IF(ResultsProcessing!D44="No","Not in scope",IF(ResultsProcessing!C44="Select…. ","Not Answered",IF(ResultsProcessing!C44&gt;=1,"Passed","Not Passed")))</f>
        <v>Not Answered</v>
      </c>
      <c r="G26" s="129" t="str">
        <f>IF(ResultsProcessing!D44="No","Not in scope",IF(ResultsProcessing!C44="Select…. ","Not Answered",IF(ResultsProcessing!C44&gt;=2,"Passed","Not Passed")))</f>
        <v>Not Answered</v>
      </c>
      <c r="H26" s="129" t="str">
        <f>IF(ResultsProcessing!D44="No","Not in scope",IF(ResultsProcessing!C44="Select…. ","Not Answered",IF(ResultsProcessing!C44&gt;=3,"Passed","Not Passed")))</f>
        <v>Not Answered</v>
      </c>
      <c r="I26" s="129"/>
      <c r="J26" s="19" t="str">
        <f>IF(ResultsProcessing!E44="Select…. ","No target set",IF(ResultsProcessing!$C44="Select…. ","No result given",IF(ResultsProcessing!$C44&gt;=ResultsProcessing!$E44,"Targets met","Targets not met")))</f>
        <v>No target set</v>
      </c>
      <c r="K26" s="21"/>
      <c r="L26" s="21"/>
      <c r="M26" s="21"/>
    </row>
    <row r="27" spans="1:13" ht="18" customHeight="1" x14ac:dyDescent="0.2">
      <c r="A27" s="259"/>
      <c r="B27" s="262"/>
      <c r="C27" s="265"/>
      <c r="D27" s="127" t="str">
        <f>ResultsProcessing!B45</f>
        <v>PR2.2</v>
      </c>
      <c r="E27" s="129" t="str">
        <f>IF(ResultsProcessing!D45="No","Not in scope",IF(ResultsProcessing!C45="Select…. ","Not Answered",IF(ResultsProcessing!C45&gt;=0,"Passed","Not Passed")))</f>
        <v>Not Answered</v>
      </c>
      <c r="F27" s="129" t="str">
        <f>IF(ResultsProcessing!D45="No","Not in scope",IF(ResultsProcessing!C45="Select…. ","Not Answered",IF(ResultsProcessing!C45&gt;=1,"Passed","Not Passed")))</f>
        <v>Not Answered</v>
      </c>
      <c r="G27" s="129" t="str">
        <f>IF(ResultsProcessing!D45="No","Not in scope",IF(ResultsProcessing!C45="Select…. ","Not Answered",IF(ResultsProcessing!C45&gt;=2,"Passed","Not Passed")))</f>
        <v>Not Answered</v>
      </c>
      <c r="H27" s="129" t="str">
        <f>IF(ResultsProcessing!D45="No","Not in scope",IF(ResultsProcessing!C45="Select…. ","Not Answered",IF(ResultsProcessing!C45&gt;=3,"Passed","Not Passed")))</f>
        <v>Not Answered</v>
      </c>
      <c r="I27" s="129"/>
      <c r="J27" s="19" t="str">
        <f>IF(ResultsProcessing!E45="Select…. ","No target set",IF(ResultsProcessing!$C45="Select…. ","No result given",IF(ResultsProcessing!$C45&gt;=ResultsProcessing!$E45,"Targets met","Targets not met")))</f>
        <v>No target set</v>
      </c>
      <c r="K27" s="21"/>
      <c r="L27" s="21"/>
      <c r="M27" s="21"/>
    </row>
    <row r="28" spans="1:13" ht="18" customHeight="1" x14ac:dyDescent="0.2">
      <c r="A28" s="259"/>
      <c r="B28" s="262"/>
      <c r="C28" s="265"/>
      <c r="D28" s="127" t="str">
        <f>ResultsProcessing!B46</f>
        <v>PR2.3</v>
      </c>
      <c r="E28" s="129" t="str">
        <f>IF(ResultsProcessing!D46="No","Not in scope",IF(ResultsProcessing!C46="Select…. ","Not Answered",IF(ResultsProcessing!C46&gt;=0,"Passed","Not Passed")))</f>
        <v>Not Answered</v>
      </c>
      <c r="F28" s="129" t="str">
        <f>IF(ResultsProcessing!D46="No","Not in scope",IF(ResultsProcessing!C46="Select…. ","Not Answered",IF(ResultsProcessing!C46&gt;=1,"Passed","Not Passed")))</f>
        <v>Not Answered</v>
      </c>
      <c r="G28" s="129" t="str">
        <f>IF(ResultsProcessing!D46="No","Not in scope",IF(ResultsProcessing!C46="Select…. ","Not Answered",IF(ResultsProcessing!C46&gt;=2,"Passed","Not Passed")))</f>
        <v>Not Answered</v>
      </c>
      <c r="H28" s="129" t="str">
        <f>IF(ResultsProcessing!D46="No","Not in scope",IF(ResultsProcessing!C46="Select…. ","Not Answered",IF(ResultsProcessing!C46&gt;=3,"Passed","Not Passed")))</f>
        <v>Not Answered</v>
      </c>
      <c r="I28" s="129"/>
      <c r="J28" s="19" t="str">
        <f>IF(ResultsProcessing!E46="Select…. ","No target set",IF(ResultsProcessing!$C46="Select…. ","No result given",IF(ResultsProcessing!$C46&gt;=ResultsProcessing!$E46,"Targets met","Targets not met")))</f>
        <v>No target set</v>
      </c>
      <c r="K28" s="21"/>
      <c r="L28" s="21"/>
      <c r="M28" s="21"/>
    </row>
    <row r="29" spans="1:13" ht="18" customHeight="1" x14ac:dyDescent="0.2">
      <c r="A29" s="259"/>
      <c r="B29" s="262"/>
      <c r="C29" s="265"/>
      <c r="D29" s="127" t="str">
        <f>ResultsProcessing!B47</f>
        <v>PR2.4</v>
      </c>
      <c r="E29" s="129" t="str">
        <f>IF(ResultsProcessing!D47="No","Not in scope",IF(ResultsProcessing!C47="Select…. ","Not Answered",IF(ResultsProcessing!C47&gt;=0,"Passed","Not Passed")))</f>
        <v>Not Answered</v>
      </c>
      <c r="F29" s="129" t="str">
        <f>IF(ResultsProcessing!D47="No","Not in scope",IF(ResultsProcessing!C47="Select…. ","Not Answered",IF(ResultsProcessing!C47&gt;=1,"Passed","Not Passed")))</f>
        <v>Not Answered</v>
      </c>
      <c r="G29" s="129" t="str">
        <f>IF(ResultsProcessing!D47="No","Not in scope",IF(ResultsProcessing!C47="Select…. ","Not Answered",IF(ResultsProcessing!C47&gt;=2,"Passed","Not Passed")))</f>
        <v>Not Answered</v>
      </c>
      <c r="H29" s="129" t="str">
        <f>IF(ResultsProcessing!D47="No","Not in scope",IF(ResultsProcessing!C47="Select…. ","Not Answered",IF(ResultsProcessing!C47&gt;=3,"Passed","Not Passed")))</f>
        <v>Not Answered</v>
      </c>
      <c r="I29" s="129"/>
      <c r="J29" s="19" t="str">
        <f>IF(ResultsProcessing!E47="Select…. ","No target set",IF(ResultsProcessing!$C47="Select…. ","No result given",IF(ResultsProcessing!$C47&gt;=ResultsProcessing!$E47,"Targets met","Targets not met")))</f>
        <v>No target set</v>
      </c>
      <c r="K29" s="21"/>
      <c r="L29" s="21"/>
      <c r="M29" s="21"/>
    </row>
    <row r="30" spans="1:13" ht="18" customHeight="1" x14ac:dyDescent="0.2">
      <c r="A30" s="259"/>
      <c r="B30" s="262"/>
      <c r="C30" s="265"/>
      <c r="D30" s="127" t="str">
        <f>ResultsProcessing!B48</f>
        <v>PR2.5</v>
      </c>
      <c r="E30" s="129" t="str">
        <f>IF(ResultsProcessing!D48="No","Not in scope",IF(ResultsProcessing!C48="Select…. ","Not Answered",IF(ResultsProcessing!C48&gt;=0,"Passed","Not Passed")))</f>
        <v>Not Answered</v>
      </c>
      <c r="F30" s="129" t="str">
        <f>IF(ResultsProcessing!D48="No","Not in scope",IF(ResultsProcessing!C48="Select…. ","Not Answered",IF(ResultsProcessing!C48&gt;=1,"Passed","Not Passed")))</f>
        <v>Not Answered</v>
      </c>
      <c r="G30" s="129" t="str">
        <f>IF(ResultsProcessing!D48="No","Not in scope",IF(ResultsProcessing!C48="Select…. ","Not Answered",IF(ResultsProcessing!C48&gt;=2,"Passed","Not Passed")))</f>
        <v>Not Answered</v>
      </c>
      <c r="H30" s="129" t="str">
        <f>IF(ResultsProcessing!D48="No","Not in scope",IF(ResultsProcessing!C48="Select…. ","Not Answered",IF(ResultsProcessing!C48&gt;=3,"Passed","Not Passed")))</f>
        <v>Not Answered</v>
      </c>
      <c r="I30" s="129"/>
      <c r="J30" s="19" t="str">
        <f>IF(ResultsProcessing!E48="Select…. ","No target set",IF(ResultsProcessing!$C48="Select…. ","No result given",IF(ResultsProcessing!$C48&gt;=ResultsProcessing!$E48,"Targets met","Targets not met")))</f>
        <v>No target set</v>
      </c>
      <c r="K30" s="21"/>
      <c r="L30" s="21"/>
      <c r="M30" s="21"/>
    </row>
    <row r="31" spans="1:13" ht="18" customHeight="1" x14ac:dyDescent="0.2">
      <c r="A31" s="259"/>
      <c r="B31" s="262"/>
      <c r="C31" s="265"/>
      <c r="D31" s="127" t="str">
        <f>ResultsProcessing!B49</f>
        <v>PR2.6</v>
      </c>
      <c r="E31" s="129" t="str">
        <f>IF(ResultsProcessing!D49="No","Not in scope",IF(ResultsProcessing!C49="Select…. ","Not Answered",IF(ResultsProcessing!C49&gt;=0,"Passed","Not Passed")))</f>
        <v>Not Answered</v>
      </c>
      <c r="F31" s="129" t="str">
        <f>IF(ResultsProcessing!D49="No","Not in scope",IF(ResultsProcessing!C49="Select…. ","Not Answered",IF(ResultsProcessing!C49&gt;=1,"Passed","Not Passed")))</f>
        <v>Not Answered</v>
      </c>
      <c r="G31" s="129" t="str">
        <f>IF(ResultsProcessing!D49="No","Not in scope",IF(ResultsProcessing!C49="Select…. ","Not Answered",IF(ResultsProcessing!C49&gt;=2,"Passed","Not Passed")))</f>
        <v>Not Answered</v>
      </c>
      <c r="H31" s="129" t="str">
        <f>IF(ResultsProcessing!D49="No","Not in scope",IF(ResultsProcessing!C49="Select…. ","Not Answered",IF(ResultsProcessing!C49&gt;=3,"Passed","Not Passed")))</f>
        <v>Not Answered</v>
      </c>
      <c r="I31" s="129"/>
      <c r="J31" s="19" t="str">
        <f>IF(ResultsProcessing!E49="Select…. ","No target set",IF(ResultsProcessing!$C49="Select…. ","No result given",IF(ResultsProcessing!$C49&gt;=ResultsProcessing!$E49,"Targets met","Targets not met")))</f>
        <v>No target set</v>
      </c>
      <c r="K31" s="21"/>
      <c r="L31" s="21"/>
      <c r="M31" s="21"/>
    </row>
    <row r="32" spans="1:13" ht="18" customHeight="1" x14ac:dyDescent="0.2">
      <c r="A32" s="260"/>
      <c r="B32" s="263"/>
      <c r="C32" s="266"/>
      <c r="D32" s="127" t="str">
        <f>ResultsProcessing!B50</f>
        <v>PR2.7</v>
      </c>
      <c r="E32" s="129" t="str">
        <f>IF(ResultsProcessing!D50="No","Not in scope",IF(ResultsProcessing!C50="Select…. ","Not Answered",IF(ResultsProcessing!C50&gt;=0,"Passed","Not Passed")))</f>
        <v>Not Answered</v>
      </c>
      <c r="F32" s="129" t="str">
        <f>IF(ResultsProcessing!D50="No","Not in scope",IF(ResultsProcessing!C50="Select…. ","Not Answered",IF(ResultsProcessing!C50&gt;=1,"Passed","Not Passed")))</f>
        <v>Not Answered</v>
      </c>
      <c r="G32" s="129" t="str">
        <f>IF(ResultsProcessing!D50="No","Not in scope",IF(ResultsProcessing!C50="Select…. ","Not Answered",IF(ResultsProcessing!C50&gt;=2,"Passed","Not Passed")))</f>
        <v>Not Answered</v>
      </c>
      <c r="H32" s="129" t="str">
        <f>IF(ResultsProcessing!D50="No","Not in scope",IF(ResultsProcessing!C50="Select…. ","Not Answered",IF(ResultsProcessing!C50&gt;=3,"Passed","Not Passed")))</f>
        <v>Not Answered</v>
      </c>
      <c r="I32" s="129"/>
      <c r="J32" s="19" t="str">
        <f>IF(ResultsProcessing!E50="Select…. ","No target set",IF(ResultsProcessing!$C50="Select…. ","No result given",IF(ResultsProcessing!$C50&gt;=ResultsProcessing!$E50,"Targets met","Targets not met")))</f>
        <v>No target set</v>
      </c>
      <c r="K32" s="21"/>
      <c r="L32" s="21"/>
      <c r="M32" s="21"/>
    </row>
    <row r="33" spans="1:13" ht="18" customHeight="1" x14ac:dyDescent="0.2">
      <c r="A33" s="258" t="s">
        <v>133</v>
      </c>
      <c r="B33" s="261" t="str">
        <f>ResultsProcessing!B11</f>
        <v>Yes</v>
      </c>
      <c r="C33" s="264" t="str">
        <f>IF(ResultsProcessing!C11="Select…. ","N/A",ResultsProcessing!C11)</f>
        <v>N/A</v>
      </c>
      <c r="D33" s="127" t="str">
        <f>ResultsProcessing!B51</f>
        <v>PR3.1</v>
      </c>
      <c r="E33" s="129" t="str">
        <f>IF(ResultsProcessing!D51="No","Not in scope",IF(ResultsProcessing!C51="Select…. ","Not Answered",IF(ResultsProcessing!C51&gt;=0,"Passed","Not Passed")))</f>
        <v>Not Answered</v>
      </c>
      <c r="F33" s="129" t="str">
        <f>IF(ResultsProcessing!D51="No","Not in scope",IF(ResultsProcessing!C51="Select…. ","Not Answered",IF(ResultsProcessing!C51&gt;=1,"Passed","Not Passed")))</f>
        <v>Not Answered</v>
      </c>
      <c r="G33" s="129" t="str">
        <f>IF(ResultsProcessing!D51="No","Not in scope",IF(ResultsProcessing!C51="Select…. ","Not Answered",IF(ResultsProcessing!C51&gt;=2,"Passed","Not Passed")))</f>
        <v>Not Answered</v>
      </c>
      <c r="H33" s="129" t="str">
        <f>IF(ResultsProcessing!D51="No","Not in scope",IF(ResultsProcessing!C51="Select…. ","Not Answered",IF(ResultsProcessing!C51&gt;=3,"Passed","Not Passed")))</f>
        <v>Not Answered</v>
      </c>
      <c r="I33" s="129"/>
      <c r="J33" s="19" t="str">
        <f>IF(ResultsProcessing!E51="Select…. ","No target set",IF(ResultsProcessing!$C51="Select…. ","No result given",IF(ResultsProcessing!$C51&gt;=ResultsProcessing!$E51,"Targets met","Targets not met")))</f>
        <v>No target set</v>
      </c>
      <c r="K33" s="21"/>
      <c r="L33" s="21"/>
      <c r="M33" s="21"/>
    </row>
    <row r="34" spans="1:13" ht="18" customHeight="1" x14ac:dyDescent="0.2">
      <c r="A34" s="259"/>
      <c r="B34" s="262"/>
      <c r="C34" s="265"/>
      <c r="D34" s="127" t="str">
        <f>ResultsProcessing!B52</f>
        <v>PR3.2</v>
      </c>
      <c r="E34" s="129" t="str">
        <f>IF(ResultsProcessing!D52="No","Not in scope",IF(ResultsProcessing!C52="Select…. ","Not Answered",IF(ResultsProcessing!C52&gt;=0,"Passed","Not Passed")))</f>
        <v>Not Answered</v>
      </c>
      <c r="F34" s="129" t="str">
        <f>IF(ResultsProcessing!D52="No","Not in scope",IF(ResultsProcessing!C52="Select…. ","Not Answered",IF(ResultsProcessing!C52&gt;=1,"Passed","Not Passed")))</f>
        <v>Not Answered</v>
      </c>
      <c r="G34" s="129" t="str">
        <f>IF(ResultsProcessing!D52="No","Not in scope",IF(ResultsProcessing!C52="Select…. ","Not Answered",IF(ResultsProcessing!C52&gt;=2,"Passed","Not Passed")))</f>
        <v>Not Answered</v>
      </c>
      <c r="H34" s="129" t="str">
        <f>IF(ResultsProcessing!D52="No","Not in scope",IF(ResultsProcessing!C52="Select…. ","Not Answered",IF(ResultsProcessing!C52&gt;=3,"Passed","Not Passed")))</f>
        <v>Not Answered</v>
      </c>
      <c r="I34" s="129"/>
      <c r="J34" s="19" t="str">
        <f>IF(ResultsProcessing!E52="Select…. ","No target set",IF(ResultsProcessing!$C52="Select…. ","No result given",IF(ResultsProcessing!$C52&gt;=ResultsProcessing!$E52,"Targets met","Targets not met")))</f>
        <v>No target set</v>
      </c>
      <c r="K34" s="21"/>
      <c r="L34" s="21"/>
      <c r="M34" s="21"/>
    </row>
    <row r="35" spans="1:13" ht="18" customHeight="1" x14ac:dyDescent="0.2">
      <c r="A35" s="260"/>
      <c r="B35" s="263"/>
      <c r="C35" s="266"/>
      <c r="D35" s="127" t="str">
        <f>ResultsProcessing!B53</f>
        <v>PR3.3</v>
      </c>
      <c r="E35" s="129" t="str">
        <f>IF(ResultsProcessing!D53="No","Not in scope",IF(ResultsProcessing!C53="Select…. ","Not Answered",IF(ResultsProcessing!C53&gt;=0,"Passed","Not Passed")))</f>
        <v>Not Answered</v>
      </c>
      <c r="F35" s="129" t="str">
        <f>IF(ResultsProcessing!D53="No","Not in scope",IF(ResultsProcessing!C53="Select…. ","Not Answered",IF(ResultsProcessing!C53&gt;=1,"Passed","Not Passed")))</f>
        <v>Not Answered</v>
      </c>
      <c r="G35" s="129" t="str">
        <f>IF(ResultsProcessing!D53="No","Not in scope",IF(ResultsProcessing!C53="Select…. ","Not Answered",IF(ResultsProcessing!C53&gt;=2,"Passed","Not Passed")))</f>
        <v>Not Answered</v>
      </c>
      <c r="H35" s="129" t="str">
        <f>IF(ResultsProcessing!D53="No","Not in scope",IF(ResultsProcessing!C53="Select…. ","Not Answered",IF(ResultsProcessing!C53&gt;=3,"Passed","Not Passed")))</f>
        <v>Not Answered</v>
      </c>
      <c r="I35" s="129"/>
      <c r="J35" s="19" t="str">
        <f>IF(ResultsProcessing!E53="Select…. ","No target set",IF(ResultsProcessing!$C53="Select…. ","No result given",IF(ResultsProcessing!$C53&gt;=ResultsProcessing!$E53,"Targets met","Targets not met")))</f>
        <v>No target set</v>
      </c>
      <c r="K35" s="21"/>
      <c r="L35" s="21"/>
      <c r="M35" s="21"/>
    </row>
    <row r="36" spans="1:13" ht="18" customHeight="1" x14ac:dyDescent="0.2">
      <c r="A36" s="258" t="s">
        <v>134</v>
      </c>
      <c r="B36" s="261" t="str">
        <f>ResultsProcessing!B12</f>
        <v>Yes</v>
      </c>
      <c r="C36" s="264" t="str">
        <f>IF(ResultsProcessing!C12="Select…. ","N/A",ResultsProcessing!C12)</f>
        <v>N/A</v>
      </c>
      <c r="D36" s="127" t="str">
        <f>ResultsProcessing!B54</f>
        <v>PR4.1</v>
      </c>
      <c r="E36" s="129" t="str">
        <f>IF(ResultsProcessing!D54="No","Not in scope",IF(ResultsProcessing!C54="Select…. ","Not Answered",IF(ResultsProcessing!C54&gt;=0,"Passed","Not Passed")))</f>
        <v>Not Answered</v>
      </c>
      <c r="F36" s="129" t="str">
        <f>IF(ResultsProcessing!D54="No","Not in scope",IF(ResultsProcessing!C54="Select…. ","Not Answered",IF(ResultsProcessing!C54&gt;=1,"Passed","Not Passed")))</f>
        <v>Not Answered</v>
      </c>
      <c r="G36" s="129" t="str">
        <f>IF(ResultsProcessing!D54="No","Not in scope",IF(ResultsProcessing!C54="Select…. ","Not Answered",IF(ResultsProcessing!C54&gt;=2,"Passed","Not Passed")))</f>
        <v>Not Answered</v>
      </c>
      <c r="H36" s="129" t="str">
        <f>IF(ResultsProcessing!D54="No","Not in scope",IF(ResultsProcessing!C54="Select…. ","Not Answered",IF(ResultsProcessing!C54&gt;=3,"Passed","Not Passed")))</f>
        <v>Not Answered</v>
      </c>
      <c r="I36" s="129"/>
      <c r="J36" s="19" t="str">
        <f>IF(ResultsProcessing!E54="Select…. ","No target set",IF(ResultsProcessing!$C54="Select…. ","No result given",IF(ResultsProcessing!$C54&gt;=ResultsProcessing!$E54,"Targets met","Targets not met")))</f>
        <v>No target set</v>
      </c>
      <c r="K36" s="21"/>
      <c r="L36" s="21"/>
      <c r="M36" s="21"/>
    </row>
    <row r="37" spans="1:13" ht="18" customHeight="1" x14ac:dyDescent="0.2">
      <c r="A37" s="259"/>
      <c r="B37" s="262"/>
      <c r="C37" s="265"/>
      <c r="D37" s="127" t="str">
        <f>ResultsProcessing!B55</f>
        <v>PR 4.2</v>
      </c>
      <c r="E37" s="129" t="str">
        <f>IF(ResultsProcessing!D55="No","Not in scope",IF(ResultsProcessing!C55="Select…. ","Not Answered",IF(ResultsProcessing!C55&gt;=0,"Passed","Not Passed")))</f>
        <v>Not Answered</v>
      </c>
      <c r="F37" s="129" t="str">
        <f>IF(ResultsProcessing!D55="No","Not in scope",IF(ResultsProcessing!C55="Select…. ","Not Answered",IF(ResultsProcessing!C55&gt;=1,"Passed","Not Passed")))</f>
        <v>Not Answered</v>
      </c>
      <c r="G37" s="129" t="str">
        <f>IF(ResultsProcessing!D55="No","Not in scope",IF(ResultsProcessing!C55="Select…. ","Not Answered",IF(ResultsProcessing!C55&gt;=2,"Passed","Not Passed")))</f>
        <v>Not Answered</v>
      </c>
      <c r="H37" s="129" t="str">
        <f>IF(ResultsProcessing!D55="No","Not in scope",IF(ResultsProcessing!C55="Select…. ","Not Answered",IF(ResultsProcessing!C55&gt;=3,"Passed","Not Passed")))</f>
        <v>Not Answered</v>
      </c>
      <c r="I37" s="129"/>
      <c r="J37" s="19" t="str">
        <f>IF(ResultsProcessing!E55="Select…. ","No target set",IF(ResultsProcessing!$C55="Select…. ","No result given",IF(ResultsProcessing!$C55&gt;=ResultsProcessing!$E55,"Targets met","Targets not met")))</f>
        <v>No target set</v>
      </c>
      <c r="K37" s="21"/>
      <c r="L37" s="21"/>
      <c r="M37" s="21"/>
    </row>
    <row r="38" spans="1:13" ht="18" customHeight="1" x14ac:dyDescent="0.2">
      <c r="A38" s="259"/>
      <c r="B38" s="262"/>
      <c r="C38" s="265"/>
      <c r="D38" s="127" t="str">
        <f>ResultsProcessing!B56</f>
        <v>PR 4.3</v>
      </c>
      <c r="E38" s="129" t="str">
        <f>IF(ResultsProcessing!D56="No","Not in scope",IF(ResultsProcessing!C56="Select…. ","Not Answered",IF(ResultsProcessing!C56&gt;=0,"Passed","Not Passed")))</f>
        <v>Not Answered</v>
      </c>
      <c r="F38" s="129" t="str">
        <f>IF(ResultsProcessing!D56="No","Not in scope",IF(ResultsProcessing!C56="Select…. ","Not Answered",IF(ResultsProcessing!C56&gt;=1,"Passed","Not Passed")))</f>
        <v>Not Answered</v>
      </c>
      <c r="G38" s="129" t="str">
        <f>IF(ResultsProcessing!D56="No","Not in scope",IF(ResultsProcessing!C56="Select…. ","Not Answered",IF(ResultsProcessing!C56&gt;=2,"Passed","Not Passed")))</f>
        <v>Not Answered</v>
      </c>
      <c r="H38" s="129" t="str">
        <f>IF(ResultsProcessing!D56="No","Not in scope",IF(ResultsProcessing!C56="Select…. ","Not Answered",IF(ResultsProcessing!C56&gt;=3,"Passed","Not Passed")))</f>
        <v>Not Answered</v>
      </c>
      <c r="I38" s="129"/>
      <c r="J38" s="19" t="str">
        <f>IF(ResultsProcessing!E56="Select…. ","No target set",IF(ResultsProcessing!$C56="Select…. ","No result given",IF(ResultsProcessing!$C56&gt;=ResultsProcessing!$E56,"Targets met","Targets not met")))</f>
        <v>No target set</v>
      </c>
      <c r="K38" s="21"/>
      <c r="L38" s="21"/>
      <c r="M38" s="21"/>
    </row>
    <row r="39" spans="1:13" ht="18" customHeight="1" x14ac:dyDescent="0.2">
      <c r="A39" s="260"/>
      <c r="B39" s="263"/>
      <c r="C39" s="266"/>
      <c r="D39" s="127" t="str">
        <f>ResultsProcessing!B57</f>
        <v>PR4.4</v>
      </c>
      <c r="E39" s="129" t="str">
        <f>IF(ResultsProcessing!D57="No","Not in scope",IF(ResultsProcessing!C57="Select…. ","Not Answered",IF(ResultsProcessing!C57&gt;=0,"Passed","Not Passed")))</f>
        <v>Not Answered</v>
      </c>
      <c r="F39" s="129" t="str">
        <f>IF(ResultsProcessing!D57="No","Not in scope",IF(ResultsProcessing!C57="Select…. ","Not Answered",IF(ResultsProcessing!C57&gt;=1,"Passed","Not Passed")))</f>
        <v>Not Answered</v>
      </c>
      <c r="G39" s="129" t="str">
        <f>IF(ResultsProcessing!D57="No","Not in scope",IF(ResultsProcessing!C57="Select…. ","Not Answered",IF(ResultsProcessing!C57&gt;=2,"Passed","Not Passed")))</f>
        <v>Not Answered</v>
      </c>
      <c r="H39" s="129" t="str">
        <f>IF(ResultsProcessing!D57="No","Not in scope",IF(ResultsProcessing!C57="Select…. ","Not Answered",IF(ResultsProcessing!C57&gt;=3,"Passed","Not Passed")))</f>
        <v>Not Answered</v>
      </c>
      <c r="I39" s="129"/>
      <c r="J39" s="19" t="str">
        <f>IF(ResultsProcessing!E57="Select…. ","No target set",IF(ResultsProcessing!$C57="Select…. ","No result given",IF(ResultsProcessing!$C57&gt;=ResultsProcessing!$E57,"Targets met","Targets not met")))</f>
        <v>No target set</v>
      </c>
      <c r="K39" s="21"/>
      <c r="L39" s="21"/>
      <c r="M39" s="21"/>
    </row>
    <row r="40" spans="1:13" ht="18" customHeight="1" x14ac:dyDescent="0.2">
      <c r="A40" s="258" t="s">
        <v>135</v>
      </c>
      <c r="B40" s="261" t="str">
        <f>ResultsProcessing!B13</f>
        <v>Yes</v>
      </c>
      <c r="C40" s="264" t="str">
        <f>IF(ResultsProcessing!C13="Select…. ","N/A",ResultsProcessing!C13)</f>
        <v>N/A</v>
      </c>
      <c r="D40" s="127" t="str">
        <f>ResultsProcessing!B58</f>
        <v>PR5.1</v>
      </c>
      <c r="E40" s="129" t="str">
        <f>IF(ResultsProcessing!D58="No","Not in scope",IF(ResultsProcessing!C58="Select…. ","Not Answered",IF(ResultsProcessing!C58&gt;=0,"Passed","Not Passed")))</f>
        <v>Not Answered</v>
      </c>
      <c r="F40" s="129" t="str">
        <f>IF(ResultsProcessing!D58="No","Not in scope",IF(ResultsProcessing!C58="Select…. ","Not Answered",IF(ResultsProcessing!C58&gt;=1,"Passed","Not Passed")))</f>
        <v>Not Answered</v>
      </c>
      <c r="G40" s="129" t="str">
        <f>IF(ResultsProcessing!D58="No","Not in scope",IF(ResultsProcessing!C58="Select…. ","Not Answered",IF(ResultsProcessing!C58&gt;=2,"Passed","Not Passed")))</f>
        <v>Not Answered</v>
      </c>
      <c r="H40" s="129" t="str">
        <f>IF(ResultsProcessing!D58="No","Not in scope",IF(ResultsProcessing!C58="Select…. ","Not Answered",IF(ResultsProcessing!C58&gt;=3,"Passed","Not Passed")))</f>
        <v>Not Answered</v>
      </c>
      <c r="I40" s="129"/>
      <c r="J40" s="19" t="str">
        <f>IF(ResultsProcessing!E58="Select…. ","No target set",IF(ResultsProcessing!$C58="Select…. ","No result given",IF(ResultsProcessing!$C58&gt;=ResultsProcessing!$E58,"Targets met","Targets not met")))</f>
        <v>No target set</v>
      </c>
      <c r="K40" s="21"/>
      <c r="L40" s="21"/>
      <c r="M40" s="21"/>
    </row>
    <row r="41" spans="1:13" ht="18" customHeight="1" x14ac:dyDescent="0.2">
      <c r="A41" s="259"/>
      <c r="B41" s="262"/>
      <c r="C41" s="265"/>
      <c r="D41" s="127" t="str">
        <f>ResultsProcessing!B59</f>
        <v>PR5.2</v>
      </c>
      <c r="E41" s="129" t="str">
        <f>IF(ResultsProcessing!D59="No","Not in scope",IF(ResultsProcessing!C59="Select…. ","Not Answered",IF(ResultsProcessing!C59&gt;=0,"Passed","Not Passed")))</f>
        <v>Not Answered</v>
      </c>
      <c r="F41" s="129" t="str">
        <f>IF(ResultsProcessing!D59="No","Not in scope",IF(ResultsProcessing!C59="Select…. ","Not Answered",IF(ResultsProcessing!C59&gt;=1,"Passed","Not Passed")))</f>
        <v>Not Answered</v>
      </c>
      <c r="G41" s="129" t="str">
        <f>IF(ResultsProcessing!D59="No","Not in scope",IF(ResultsProcessing!C59="Select…. ","Not Answered",IF(ResultsProcessing!C59&gt;=2,"Passed","Not Passed")))</f>
        <v>Not Answered</v>
      </c>
      <c r="H41" s="129" t="str">
        <f>IF(ResultsProcessing!D59="No","Not in scope",IF(ResultsProcessing!C59="Select…. ","Not Answered",IF(ResultsProcessing!C59&gt;=3,"Passed","Not Passed")))</f>
        <v>Not Answered</v>
      </c>
      <c r="I41" s="129"/>
      <c r="J41" s="19" t="str">
        <f>IF(ResultsProcessing!E59="Select…. ","No target set",IF(ResultsProcessing!$C59="Select…. ","No result given",IF(ResultsProcessing!$C59&gt;=ResultsProcessing!$E59,"Targets met","Targets not met")))</f>
        <v>No target set</v>
      </c>
      <c r="K41" s="21"/>
      <c r="L41" s="21"/>
      <c r="M41" s="21"/>
    </row>
    <row r="42" spans="1:13" ht="18" customHeight="1" x14ac:dyDescent="0.2">
      <c r="A42" s="259"/>
      <c r="B42" s="262"/>
      <c r="C42" s="265"/>
      <c r="D42" s="127" t="str">
        <f>ResultsProcessing!B60</f>
        <v>PR5.3</v>
      </c>
      <c r="E42" s="129" t="str">
        <f>IF(ResultsProcessing!D60="No","Not in scope",IF(ResultsProcessing!C60="Select…. ","Not Answered",IF(ResultsProcessing!C60&gt;=0,"Passed","Not Passed")))</f>
        <v>Not Answered</v>
      </c>
      <c r="F42" s="129" t="str">
        <f>IF(ResultsProcessing!D60="No","Not in scope",IF(ResultsProcessing!C60="Select…. ","Not Answered",IF(ResultsProcessing!C60&gt;=1,"Passed","Not Passed")))</f>
        <v>Not Answered</v>
      </c>
      <c r="G42" s="129" t="str">
        <f>IF(ResultsProcessing!D60="No","Not in scope",IF(ResultsProcessing!C60="Select…. ","Not Answered",IF(ResultsProcessing!C60&gt;=2,"Passed","Not Passed")))</f>
        <v>Not Answered</v>
      </c>
      <c r="H42" s="129" t="str">
        <f>IF(ResultsProcessing!D60="No","Not in scope",IF(ResultsProcessing!C60="Select…. ","Not Answered",IF(ResultsProcessing!C60&gt;=3,"Passed","Not Passed")))</f>
        <v>Not Answered</v>
      </c>
      <c r="I42" s="129"/>
      <c r="J42" s="19" t="str">
        <f>IF(ResultsProcessing!E60="Select…. ","No target set",IF(ResultsProcessing!$C60="Select…. ","No result given",IF(ResultsProcessing!$C60&gt;=ResultsProcessing!$E60,"Targets met","Targets not met")))</f>
        <v>No target set</v>
      </c>
      <c r="K42" s="21"/>
      <c r="L42" s="21"/>
      <c r="M42" s="21"/>
    </row>
    <row r="43" spans="1:13" ht="18" customHeight="1" x14ac:dyDescent="0.2">
      <c r="A43" s="260"/>
      <c r="B43" s="263"/>
      <c r="C43" s="266"/>
      <c r="D43" s="127" t="str">
        <f>ResultsProcessing!B61</f>
        <v>PR5.4</v>
      </c>
      <c r="E43" s="129" t="str">
        <f>IF(ResultsProcessing!D61="No","Not in scope",IF(ResultsProcessing!C61="Select…. ","Not Answered",IF(ResultsProcessing!C61&gt;=0,"Passed","Not Passed")))</f>
        <v>Not Answered</v>
      </c>
      <c r="F43" s="129" t="str">
        <f>IF(ResultsProcessing!D61="No","Not in scope",IF(ResultsProcessing!C61="Select…. ","Not Answered",IF(ResultsProcessing!C61&gt;=1,"Passed","Not Passed")))</f>
        <v>Not Answered</v>
      </c>
      <c r="G43" s="129" t="str">
        <f>IF(ResultsProcessing!D61="No","Not in scope",IF(ResultsProcessing!C61="Select…. ","Not Answered",IF(ResultsProcessing!C61&gt;=2,"Passed","Not Passed")))</f>
        <v>Not Answered</v>
      </c>
      <c r="H43" s="129" t="str">
        <f>IF(ResultsProcessing!D61="No","Not in scope",IF(ResultsProcessing!C61="Select…. ","Not Answered",IF(ResultsProcessing!C61&gt;=3,"Passed","Not Passed")))</f>
        <v>Not Answered</v>
      </c>
      <c r="I43" s="129"/>
      <c r="J43" s="19" t="str">
        <f>IF(ResultsProcessing!E61="Select…. ","No target set",IF(ResultsProcessing!$C61="Select…. ","No result given",IF(ResultsProcessing!$C61&gt;=ResultsProcessing!$E61,"Targets met","Targets not met")))</f>
        <v>No target set</v>
      </c>
      <c r="K43" s="21"/>
      <c r="L43" s="21"/>
      <c r="M43" s="21"/>
    </row>
    <row r="44" spans="1:13" ht="18" customHeight="1" x14ac:dyDescent="0.2">
      <c r="A44" s="258" t="s">
        <v>136</v>
      </c>
      <c r="B44" s="261" t="str">
        <f>ResultsProcessing!B14</f>
        <v>Yes</v>
      </c>
      <c r="C44" s="264" t="str">
        <f>IF(ResultsProcessing!C14="Select…. ","N/A",ResultsProcessing!C14)</f>
        <v>N/A</v>
      </c>
      <c r="D44" s="127" t="str">
        <f>ResultsProcessing!B62</f>
        <v>PR6.1</v>
      </c>
      <c r="E44" s="129" t="str">
        <f>IF(ResultsProcessing!D62="No","Not in scope",IF(ResultsProcessing!C62="Select…. ","Not Answered",IF(ResultsProcessing!C62&gt;=0,"Passed","Not Passed")))</f>
        <v>Not Answered</v>
      </c>
      <c r="F44" s="129" t="str">
        <f>IF(ResultsProcessing!D62="No","Not in scope",IF(ResultsProcessing!C62="Select…. ","Not Answered",IF(ResultsProcessing!C62&gt;=1,"Passed","Not Passed")))</f>
        <v>Not Answered</v>
      </c>
      <c r="G44" s="129" t="str">
        <f>IF(ResultsProcessing!D62="No","Not in scope",IF(ResultsProcessing!C62="Select…. ","Not Answered",IF(ResultsProcessing!C62&gt;=2,"Passed","Not Passed")))</f>
        <v>Not Answered</v>
      </c>
      <c r="H44" s="129" t="str">
        <f>IF(ResultsProcessing!D62="No","Not in scope",IF(ResultsProcessing!C62="Select…. ","Not Answered",IF(ResultsProcessing!C62&gt;=3,"Passed","Not Passed")))</f>
        <v>Not Answered</v>
      </c>
      <c r="I44" s="129"/>
      <c r="J44" s="19" t="str">
        <f>IF(ResultsProcessing!E62="Select…. ","No target set",IF(ResultsProcessing!$C62="Select…. ","No result given",IF(ResultsProcessing!$C62&gt;=ResultsProcessing!$E62,"Targets met","Targets not met")))</f>
        <v>No target set</v>
      </c>
      <c r="K44" s="21"/>
      <c r="L44" s="21"/>
      <c r="M44" s="21"/>
    </row>
    <row r="45" spans="1:13" ht="18" customHeight="1" x14ac:dyDescent="0.2">
      <c r="A45" s="259"/>
      <c r="B45" s="262"/>
      <c r="C45" s="265"/>
      <c r="D45" s="127" t="str">
        <f>ResultsProcessing!B63</f>
        <v>PR6.2</v>
      </c>
      <c r="E45" s="129" t="str">
        <f>IF(ResultsProcessing!D63="No","Not in scope",IF(ResultsProcessing!C63="Select…. ","Not Answered",IF(ResultsProcessing!C63&gt;=0,"Passed","Not Passed")))</f>
        <v>Not Answered</v>
      </c>
      <c r="F45" s="129" t="str">
        <f>IF(ResultsProcessing!D63="No","Not in scope",IF(ResultsProcessing!C63="Select…. ","Not Answered",IF(ResultsProcessing!C63&gt;=1,"Passed","Not Passed")))</f>
        <v>Not Answered</v>
      </c>
      <c r="G45" s="129" t="str">
        <f>IF(ResultsProcessing!D63="No","Not in scope",IF(ResultsProcessing!C63="Select…. ","Not Answered",IF(ResultsProcessing!C63&gt;=2,"Passed","Not Passed")))</f>
        <v>Not Answered</v>
      </c>
      <c r="H45" s="129" t="str">
        <f>IF(ResultsProcessing!D63="No","Not in scope",IF(ResultsProcessing!C63="Select…. ","Not Answered",IF(ResultsProcessing!C63&gt;=3,"Passed","Not Passed")))</f>
        <v>Not Answered</v>
      </c>
      <c r="I45" s="129"/>
      <c r="J45" s="19" t="str">
        <f>IF(ResultsProcessing!E63="Select…. ","No target set",IF(ResultsProcessing!$C63="Select…. ","No result given",IF(ResultsProcessing!$C63&gt;=ResultsProcessing!$E63,"Targets met","Targets not met")))</f>
        <v>No target set</v>
      </c>
      <c r="K45" s="21"/>
      <c r="L45" s="21"/>
      <c r="M45" s="21"/>
    </row>
    <row r="46" spans="1:13" ht="18" customHeight="1" x14ac:dyDescent="0.2">
      <c r="A46" s="259"/>
      <c r="B46" s="262"/>
      <c r="C46" s="265"/>
      <c r="D46" s="127" t="str">
        <f>ResultsProcessing!B64</f>
        <v>PR6.3</v>
      </c>
      <c r="E46" s="129" t="str">
        <f>IF(ResultsProcessing!D64="No","Not in scope",IF(ResultsProcessing!C64="Select…. ","Not Answered",IF(ResultsProcessing!C64&gt;=0,"Passed","Not Passed")))</f>
        <v>Not Answered</v>
      </c>
      <c r="F46" s="129" t="str">
        <f>IF(ResultsProcessing!D64="No","Not in scope",IF(ResultsProcessing!C64="Select…. ","Not Answered",IF(ResultsProcessing!C64&gt;=1,"Passed","Not Passed")))</f>
        <v>Not Answered</v>
      </c>
      <c r="G46" s="129" t="str">
        <f>IF(ResultsProcessing!D64="No","Not in scope",IF(ResultsProcessing!C64="Select…. ","Not Answered",IF(ResultsProcessing!C64&gt;=2,"Passed","Not Passed")))</f>
        <v>Not Answered</v>
      </c>
      <c r="H46" s="129" t="str">
        <f>IF(ResultsProcessing!D64="No","Not in scope",IF(ResultsProcessing!C64="Select…. ","Not Answered",IF(ResultsProcessing!C64&gt;=3,"Passed","Not Passed")))</f>
        <v>Not Answered</v>
      </c>
      <c r="I46" s="129"/>
      <c r="J46" s="19" t="str">
        <f>IF(ResultsProcessing!E64="Select…. ","No target set",IF(ResultsProcessing!$C64="Select…. ","No result given",IF(ResultsProcessing!$C64&gt;=ResultsProcessing!$E64,"Targets met","Targets not met")))</f>
        <v>No target set</v>
      </c>
      <c r="K46" s="21"/>
      <c r="L46" s="21"/>
      <c r="M46" s="21"/>
    </row>
    <row r="47" spans="1:13" ht="18" customHeight="1" x14ac:dyDescent="0.2">
      <c r="A47" s="259"/>
      <c r="B47" s="262"/>
      <c r="C47" s="265"/>
      <c r="D47" s="127" t="str">
        <f>ResultsProcessing!B65</f>
        <v>PR6.4</v>
      </c>
      <c r="E47" s="129" t="str">
        <f>IF(ResultsProcessing!D65="No","Not in scope",IF(ResultsProcessing!C65="Select…. ","Not Answered",IF(ResultsProcessing!C65&gt;=0,"Passed","Not Passed")))</f>
        <v>Not Answered</v>
      </c>
      <c r="F47" s="129" t="str">
        <f>IF(ResultsProcessing!D65="No","Not in scope",IF(ResultsProcessing!C65="Select…. ","Not Answered",IF(ResultsProcessing!C65&gt;=1,"Passed","Not Passed")))</f>
        <v>Not Answered</v>
      </c>
      <c r="G47" s="129" t="str">
        <f>IF(ResultsProcessing!D65="No","Not in scope",IF(ResultsProcessing!C65="Select…. ","Not Answered",IF(ResultsProcessing!C65&gt;=2,"Passed","Not Passed")))</f>
        <v>Not Answered</v>
      </c>
      <c r="H47" s="129" t="str">
        <f>IF(ResultsProcessing!D65="No","Not in scope",IF(ResultsProcessing!C65="Select…. ","Not Answered",IF(ResultsProcessing!C65&gt;=3,"Passed","Not Passed")))</f>
        <v>Not Answered</v>
      </c>
      <c r="I47" s="129"/>
      <c r="J47" s="19" t="str">
        <f>IF(ResultsProcessing!E65="Select…. ","No target set",IF(ResultsProcessing!$C65="Select…. ","No result given",IF(ResultsProcessing!$C65&gt;=ResultsProcessing!$E65,"Targets met","Targets not met")))</f>
        <v>No target set</v>
      </c>
      <c r="K47" s="21"/>
      <c r="L47" s="21"/>
      <c r="M47" s="21"/>
    </row>
    <row r="48" spans="1:13" ht="18" customHeight="1" x14ac:dyDescent="0.2">
      <c r="A48" s="260"/>
      <c r="B48" s="263"/>
      <c r="C48" s="266"/>
      <c r="D48" s="127" t="str">
        <f>ResultsProcessing!B66</f>
        <v>PR6.5</v>
      </c>
      <c r="E48" s="129" t="str">
        <f>IF(ResultsProcessing!D66="No","Not in scope",IF(ResultsProcessing!C66="Select…. ","Not Answered",IF(ResultsProcessing!C66&gt;=0,"Passed","Not Passed")))</f>
        <v>Not Answered</v>
      </c>
      <c r="F48" s="129" t="str">
        <f>IF(ResultsProcessing!D66="No","Not in scope",IF(ResultsProcessing!C66="Select…. ","Not Answered",IF(ResultsProcessing!C66&gt;=1,"Passed","Not Passed")))</f>
        <v>Not Answered</v>
      </c>
      <c r="G48" s="129" t="str">
        <f>IF(ResultsProcessing!D66="No","Not in scope",IF(ResultsProcessing!C66="Select…. ","Not Answered",IF(ResultsProcessing!C66&gt;=2,"Passed","Not Passed")))</f>
        <v>Not Answered</v>
      </c>
      <c r="H48" s="129" t="str">
        <f>IF(ResultsProcessing!D66="No","Not in scope",IF(ResultsProcessing!C66="Select…. ","Not Answered",IF(ResultsProcessing!C66&gt;=3,"Passed","Not Passed")))</f>
        <v>Not Answered</v>
      </c>
      <c r="I48" s="129"/>
      <c r="J48" s="19" t="str">
        <f>IF(ResultsProcessing!E66="Select…. ","No target set",IF(ResultsProcessing!$C66="Select…. ","No result given",IF(ResultsProcessing!$C66&gt;=ResultsProcessing!$E66,"Targets met","Targets not met")))</f>
        <v>No target set</v>
      </c>
      <c r="K48" s="21"/>
      <c r="L48" s="21"/>
      <c r="M48" s="21"/>
    </row>
    <row r="49" spans="1:13" ht="18" customHeight="1" x14ac:dyDescent="0.2">
      <c r="A49" s="258" t="s">
        <v>137</v>
      </c>
      <c r="B49" s="261" t="str">
        <f>ResultsProcessing!B15</f>
        <v>Yes</v>
      </c>
      <c r="C49" s="264" t="str">
        <f>IF(ResultsProcessing!C15="Select…. ","N/A",ResultsProcessing!C15)</f>
        <v>N/A</v>
      </c>
      <c r="D49" s="127" t="str">
        <f>ResultsProcessing!B67</f>
        <v>PR7.1</v>
      </c>
      <c r="E49" s="129" t="str">
        <f>IF(ResultsProcessing!D67="No","Not in scope",IF(ResultsProcessing!C67="Select…. ","Not Answered",IF(ResultsProcessing!C67&gt;=0,"Passed","Not Passed")))</f>
        <v>Not Answered</v>
      </c>
      <c r="F49" s="129" t="str">
        <f>IF(ResultsProcessing!D67="No","Not in scope",IF(ResultsProcessing!C67="Select…. ","Not Answered",IF(ResultsProcessing!C67&gt;=1,"Passed","Not Passed")))</f>
        <v>Not Answered</v>
      </c>
      <c r="G49" s="129" t="str">
        <f>IF(ResultsProcessing!D67="No","Not in scope",IF(ResultsProcessing!C67="Select…. ","Not Answered",IF(ResultsProcessing!C67&gt;=2,"Passed","Not Passed")))</f>
        <v>Not Answered</v>
      </c>
      <c r="H49" s="129" t="str">
        <f>IF(ResultsProcessing!D67="No","Not in scope",IF(ResultsProcessing!C67="Select…. ","Not Answered",IF(ResultsProcessing!C67&gt;=3,"Passed","Not Passed")))</f>
        <v>Not Answered</v>
      </c>
      <c r="I49" s="129"/>
      <c r="J49" s="19" t="str">
        <f>IF(ResultsProcessing!E67="Select…. ","No target set",IF(ResultsProcessing!$C67="Select…. ","No result given",IF(ResultsProcessing!$C67&gt;=ResultsProcessing!$E67,"Targets met","Targets not met")))</f>
        <v>No target set</v>
      </c>
      <c r="K49" s="21"/>
      <c r="L49" s="21"/>
      <c r="M49" s="21"/>
    </row>
    <row r="50" spans="1:13" ht="18" customHeight="1" x14ac:dyDescent="0.2">
      <c r="A50" s="259"/>
      <c r="B50" s="262"/>
      <c r="C50" s="265"/>
      <c r="D50" s="127" t="str">
        <f>ResultsProcessing!B68</f>
        <v>PR7.2</v>
      </c>
      <c r="E50" s="129" t="str">
        <f>IF(ResultsProcessing!D68="No","Not in scope",IF(ResultsProcessing!C68="Select…. ","Not Answered",IF(ResultsProcessing!C68&gt;=0,"Passed","Not Passed")))</f>
        <v>Not Answered</v>
      </c>
      <c r="F50" s="129" t="str">
        <f>IF(ResultsProcessing!D68="No","Not in scope",IF(ResultsProcessing!C68="Select…. ","Not Answered",IF(ResultsProcessing!C68&gt;=1,"Passed","Not Passed")))</f>
        <v>Not Answered</v>
      </c>
      <c r="G50" s="129" t="str">
        <f>IF(ResultsProcessing!D68="No","Not in scope",IF(ResultsProcessing!C68="Select…. ","Not Answered",IF(ResultsProcessing!C68&gt;=2,"Passed","Not Passed")))</f>
        <v>Not Answered</v>
      </c>
      <c r="H50" s="129" t="str">
        <f>IF(ResultsProcessing!D68="No","Not in scope",IF(ResultsProcessing!C68="Select…. ","Not Answered",IF(ResultsProcessing!C68&gt;=3,"Passed","Not Passed")))</f>
        <v>Not Answered</v>
      </c>
      <c r="I50" s="129"/>
      <c r="J50" s="19" t="str">
        <f>IF(ResultsProcessing!E68="Select…. ","No target set",IF(ResultsProcessing!$C68="Select…. ","No result given",IF(ResultsProcessing!$C68&gt;=ResultsProcessing!$E68,"Targets met","Targets not met")))</f>
        <v>No target set</v>
      </c>
      <c r="K50" s="21"/>
      <c r="L50" s="21"/>
      <c r="M50" s="21"/>
    </row>
    <row r="51" spans="1:13" ht="18" customHeight="1" x14ac:dyDescent="0.2">
      <c r="A51" s="259"/>
      <c r="B51" s="262"/>
      <c r="C51" s="265"/>
      <c r="D51" s="127" t="str">
        <f>ResultsProcessing!B69</f>
        <v>PR7.3</v>
      </c>
      <c r="E51" s="129" t="str">
        <f>IF(ResultsProcessing!D69="No","Not in scope",IF(ResultsProcessing!C69="Select…. ","Not Answered",IF(ResultsProcessing!C69&gt;=0,"Passed","Not Passed")))</f>
        <v>Not Answered</v>
      </c>
      <c r="F51" s="129" t="str">
        <f>IF(ResultsProcessing!D69="No","Not in scope",IF(ResultsProcessing!C69="Select…. ","Not Answered",IF(ResultsProcessing!C69&gt;=1,"Passed","Not Passed")))</f>
        <v>Not Answered</v>
      </c>
      <c r="G51" s="129" t="str">
        <f>IF(ResultsProcessing!D69="No","Not in scope",IF(ResultsProcessing!C69="Select…. ","Not Answered",IF(ResultsProcessing!C69&gt;=2,"Passed","Not Passed")))</f>
        <v>Not Answered</v>
      </c>
      <c r="H51" s="129" t="str">
        <f>IF(ResultsProcessing!D69="No","Not in scope",IF(ResultsProcessing!C69="Select…. ","Not Answered",IF(ResultsProcessing!C69&gt;=3,"Passed","Not Passed")))</f>
        <v>Not Answered</v>
      </c>
      <c r="I51" s="129"/>
      <c r="J51" s="19" t="str">
        <f>IF(ResultsProcessing!E69="Select…. ","No target set",IF(ResultsProcessing!$C69="Select…. ","No result given",IF(ResultsProcessing!$C69&gt;=ResultsProcessing!$E69,"Targets met","Targets not met")))</f>
        <v>No target set</v>
      </c>
      <c r="K51" s="21"/>
      <c r="L51" s="21"/>
      <c r="M51" s="21"/>
    </row>
    <row r="52" spans="1:13" ht="18" customHeight="1" x14ac:dyDescent="0.2">
      <c r="A52" s="259"/>
      <c r="B52" s="262"/>
      <c r="C52" s="265"/>
      <c r="D52" s="127" t="str">
        <f>ResultsProcessing!B70</f>
        <v>PR7.4</v>
      </c>
      <c r="E52" s="129" t="str">
        <f>IF(ResultsProcessing!D70="No","Not in scope",IF(ResultsProcessing!C70="Select…. ","Not Answered",IF(ResultsProcessing!C70&gt;=0,"Passed","Not Passed")))</f>
        <v>Not Answered</v>
      </c>
      <c r="F52" s="129" t="str">
        <f>IF(ResultsProcessing!D70="No","Not in scope",IF(ResultsProcessing!C70="Select…. ","Not Answered",IF(ResultsProcessing!C70&gt;=1,"Passed","Not Passed")))</f>
        <v>Not Answered</v>
      </c>
      <c r="G52" s="129" t="str">
        <f>IF(ResultsProcessing!D70="No","Not in scope",IF(ResultsProcessing!C70="Select…. ","Not Answered",IF(ResultsProcessing!C70&gt;=2,"Passed","Not Passed")))</f>
        <v>Not Answered</v>
      </c>
      <c r="H52" s="129" t="str">
        <f>IF(ResultsProcessing!D70="No","Not in scope",IF(ResultsProcessing!C70="Select…. ","Not Answered",IF(ResultsProcessing!C70&gt;=3,"Passed","Not Passed")))</f>
        <v>Not Answered</v>
      </c>
      <c r="I52" s="129"/>
      <c r="J52" s="19" t="str">
        <f>IF(ResultsProcessing!E70="Select…. ","No target set",IF(ResultsProcessing!$C70="Select…. ","No result given",IF(ResultsProcessing!$C70&gt;=ResultsProcessing!$E70,"Targets met","Targets not met")))</f>
        <v>No target set</v>
      </c>
      <c r="K52" s="21"/>
      <c r="L52" s="21"/>
      <c r="M52" s="21"/>
    </row>
    <row r="53" spans="1:13" ht="18" customHeight="1" x14ac:dyDescent="0.2">
      <c r="A53" s="259"/>
      <c r="B53" s="262"/>
      <c r="C53" s="265"/>
      <c r="D53" s="127" t="str">
        <f>ResultsProcessing!B71</f>
        <v>PR7.5</v>
      </c>
      <c r="E53" s="129" t="str">
        <f>IF(ResultsProcessing!D71="No","Not in scope",IF(ResultsProcessing!C71="Select…. ","Not Answered",IF(ResultsProcessing!C71&gt;=0,"Passed","Not Passed")))</f>
        <v>Not Answered</v>
      </c>
      <c r="F53" s="129" t="str">
        <f>IF(ResultsProcessing!D71="No","Not in scope",IF(ResultsProcessing!C71="Select…. ","Not Answered",IF(ResultsProcessing!C71&gt;=1,"Passed","Not Passed")))</f>
        <v>Not Answered</v>
      </c>
      <c r="G53" s="129" t="str">
        <f>IF(ResultsProcessing!D71="No","Not in scope",IF(ResultsProcessing!C71="Select…. ","Not Answered",IF(ResultsProcessing!C71&gt;=2,"Passed","Not Passed")))</f>
        <v>Not Answered</v>
      </c>
      <c r="H53" s="129" t="str">
        <f>IF(ResultsProcessing!D71="No","Not in scope",IF(ResultsProcessing!C71="Select…. ","Not Answered",IF(ResultsProcessing!C71&gt;=3,"Passed","Not Passed")))</f>
        <v>Not Answered</v>
      </c>
      <c r="I53" s="129"/>
      <c r="J53" s="19" t="str">
        <f>IF(ResultsProcessing!E71="Select…. ","No target set",IF(ResultsProcessing!$C71="Select…. ","No result given",IF(ResultsProcessing!$C71&gt;=ResultsProcessing!$E71,"Targets met","Targets not met")))</f>
        <v>No target set</v>
      </c>
      <c r="K53" s="21"/>
      <c r="L53" s="21"/>
      <c r="M53" s="21"/>
    </row>
    <row r="54" spans="1:13" ht="18" customHeight="1" x14ac:dyDescent="0.2">
      <c r="A54" s="260"/>
      <c r="B54" s="263"/>
      <c r="C54" s="266"/>
      <c r="D54" s="127" t="str">
        <f>ResultsProcessing!B72</f>
        <v>PR7.6</v>
      </c>
      <c r="E54" s="129" t="str">
        <f>IF(ResultsProcessing!D72="No","Not in scope",IF(ResultsProcessing!C72="Select…. ","Not Answered",IF(ResultsProcessing!C72&gt;=0,"Passed","Not Passed")))</f>
        <v>Not Answered</v>
      </c>
      <c r="F54" s="129" t="str">
        <f>IF(ResultsProcessing!D72="No","Not in scope",IF(ResultsProcessing!C72="Select…. ","Not Answered",IF(ResultsProcessing!C72&gt;=1,"Passed","Not Passed")))</f>
        <v>Not Answered</v>
      </c>
      <c r="G54" s="129" t="str">
        <f>IF(ResultsProcessing!D72="No","Not in scope",IF(ResultsProcessing!C72="Select…. ","Not Answered",IF(ResultsProcessing!C72&gt;=2,"Passed","Not Passed")))</f>
        <v>Not Answered</v>
      </c>
      <c r="H54" s="129" t="str">
        <f>IF(ResultsProcessing!D72="No","Not in scope",IF(ResultsProcessing!C72="Select…. ","Not Answered",IF(ResultsProcessing!C72&gt;=3,"Passed","Not Passed")))</f>
        <v>Not Answered</v>
      </c>
      <c r="I54" s="129"/>
      <c r="J54" s="19" t="str">
        <f>IF(ResultsProcessing!E72="Select…. ","No target set",IF(ResultsProcessing!$C72="Select…. ","No result given",IF(ResultsProcessing!$C72&gt;=ResultsProcessing!$E72,"Targets met","Targets not met")))</f>
        <v>No target set</v>
      </c>
      <c r="K54" s="21"/>
      <c r="L54" s="21"/>
      <c r="M54" s="21"/>
    </row>
    <row r="55" spans="1:13" ht="18" customHeight="1" x14ac:dyDescent="0.2">
      <c r="A55" s="258" t="s">
        <v>138</v>
      </c>
      <c r="B55" s="261" t="str">
        <f>ResultsProcessing!B16</f>
        <v>Yes</v>
      </c>
      <c r="C55" s="264" t="str">
        <f>IF(ResultsProcessing!C16="Select…. ","N/A",ResultsProcessing!C16)</f>
        <v>N/A</v>
      </c>
      <c r="D55" s="127" t="str">
        <f>ResultsProcessing!B73</f>
        <v>PR8.1</v>
      </c>
      <c r="E55" s="129" t="str">
        <f>IF(ResultsProcessing!D73="No","Not in scope",IF(ResultsProcessing!C73="Select…. ","Not Answered",IF(ResultsProcessing!C73&gt;=0,"Passed","Not Passed")))</f>
        <v>Not Answered</v>
      </c>
      <c r="F55" s="129" t="str">
        <f>IF(ResultsProcessing!D73="No","Not in scope",IF(ResultsProcessing!C73="Select…. ","Not Answered",IF(ResultsProcessing!C73&gt;=1,"Passed","Not Passed")))</f>
        <v>Not Answered</v>
      </c>
      <c r="G55" s="129" t="str">
        <f>IF(ResultsProcessing!D73="No","Not in scope",IF(ResultsProcessing!C73="Select…. ","Not Answered",IF(ResultsProcessing!C73&gt;=2,"Passed","Not Passed")))</f>
        <v>Not Answered</v>
      </c>
      <c r="H55" s="129" t="str">
        <f>IF(ResultsProcessing!D73="No","Not in scope",IF(ResultsProcessing!C73="Select…. ","Not Answered",IF(ResultsProcessing!C73&gt;=3,"Passed","Not Passed")))</f>
        <v>Not Answered</v>
      </c>
      <c r="I55" s="129"/>
      <c r="J55" s="19" t="str">
        <f>IF(ResultsProcessing!E73="Select…. ","No target set",IF(ResultsProcessing!$C73="Select…. ","No result given",IF(ResultsProcessing!$C73&gt;=ResultsProcessing!$E73,"Targets met","Targets not met")))</f>
        <v>No target set</v>
      </c>
      <c r="K55" s="21"/>
      <c r="L55" s="21"/>
      <c r="M55" s="21"/>
    </row>
    <row r="56" spans="1:13" ht="18" customHeight="1" x14ac:dyDescent="0.2">
      <c r="A56" s="259"/>
      <c r="B56" s="262"/>
      <c r="C56" s="265"/>
      <c r="D56" s="127" t="str">
        <f>ResultsProcessing!B74</f>
        <v>PR8.2</v>
      </c>
      <c r="E56" s="129" t="str">
        <f>IF(ResultsProcessing!D74="No","Not in scope",IF(ResultsProcessing!C74="Select…. ","Not Answered",IF(ResultsProcessing!C74&gt;=0,"Passed","Not Passed")))</f>
        <v>Not Answered</v>
      </c>
      <c r="F56" s="129" t="str">
        <f>IF(ResultsProcessing!D74="No","Not in scope",IF(ResultsProcessing!C74="Select…. ","Not Answered",IF(ResultsProcessing!C74&gt;=1,"Passed","Not Passed")))</f>
        <v>Not Answered</v>
      </c>
      <c r="G56" s="129" t="str">
        <f>IF(ResultsProcessing!D74="No","Not in scope",IF(ResultsProcessing!C74="Select…. ","Not Answered",IF(ResultsProcessing!C74&gt;=2,"Passed","Not Passed")))</f>
        <v>Not Answered</v>
      </c>
      <c r="H56" s="129" t="str">
        <f>IF(ResultsProcessing!D74="No","Not in scope",IF(ResultsProcessing!C74="Select…. ","Not Answered",IF(ResultsProcessing!C74&gt;=3,"Passed","Not Passed")))</f>
        <v>Not Answered</v>
      </c>
      <c r="I56" s="129"/>
      <c r="J56" s="19" t="str">
        <f>IF(ResultsProcessing!E74="Select…. ","No target set",IF(ResultsProcessing!$C74="Select…. ","No result given",IF(ResultsProcessing!$C74&gt;=ResultsProcessing!$E74,"Targets met","Targets not met")))</f>
        <v>No target set</v>
      </c>
      <c r="K56" s="21"/>
      <c r="L56" s="21"/>
      <c r="M56" s="21"/>
    </row>
    <row r="57" spans="1:13" ht="18" customHeight="1" x14ac:dyDescent="0.2">
      <c r="A57" s="259"/>
      <c r="B57" s="262"/>
      <c r="C57" s="265"/>
      <c r="D57" s="127" t="str">
        <f>ResultsProcessing!B75</f>
        <v>PR8.3</v>
      </c>
      <c r="E57" s="129" t="str">
        <f>IF(ResultsProcessing!D75="No","Not in scope",IF(ResultsProcessing!C75="Select…. ","Not Answered",IF(ResultsProcessing!C75&gt;=0,"Passed","Not Passed")))</f>
        <v>Not Answered</v>
      </c>
      <c r="F57" s="129" t="str">
        <f>IF(ResultsProcessing!D75="No","Not in scope",IF(ResultsProcessing!C75="Select…. ","Not Answered",IF(ResultsProcessing!C75&gt;=1,"Passed","Not Passed")))</f>
        <v>Not Answered</v>
      </c>
      <c r="G57" s="129" t="str">
        <f>IF(ResultsProcessing!D75="No","Not in scope",IF(ResultsProcessing!C75="Select…. ","Not Answered",IF(ResultsProcessing!C75&gt;=2,"Passed","Not Passed")))</f>
        <v>Not Answered</v>
      </c>
      <c r="H57" s="129" t="str">
        <f>IF(ResultsProcessing!D75="No","Not in scope",IF(ResultsProcessing!C75="Select…. ","Not Answered",IF(ResultsProcessing!C75&gt;=3,"Passed","Not Passed")))</f>
        <v>Not Answered</v>
      </c>
      <c r="I57" s="129"/>
      <c r="J57" s="19" t="str">
        <f>IF(ResultsProcessing!E75="Select…. ","No target set",IF(ResultsProcessing!$C75="Select…. ","No result given",IF(ResultsProcessing!$C75&gt;=ResultsProcessing!$E75,"Targets met","Targets not met")))</f>
        <v>No target set</v>
      </c>
      <c r="K57" s="21"/>
      <c r="L57" s="21"/>
      <c r="M57" s="21"/>
    </row>
    <row r="58" spans="1:13" ht="18" customHeight="1" x14ac:dyDescent="0.2">
      <c r="A58" s="260"/>
      <c r="B58" s="263"/>
      <c r="C58" s="266"/>
      <c r="D58" s="127" t="str">
        <f>ResultsProcessing!B76</f>
        <v>PR8.4</v>
      </c>
      <c r="E58" s="129" t="str">
        <f>IF(ResultsProcessing!D76="No","Not in scope",IF(ResultsProcessing!C76="Select…. ","Not Answered",IF(ResultsProcessing!C76&gt;=0,"Passed","Not Passed")))</f>
        <v>Not Answered</v>
      </c>
      <c r="F58" s="129" t="str">
        <f>IF(ResultsProcessing!D76="No","Not in scope",IF(ResultsProcessing!C76="Select…. ","Not Answered",IF(ResultsProcessing!C76&gt;=1,"Passed","Not Passed")))</f>
        <v>Not Answered</v>
      </c>
      <c r="G58" s="129" t="str">
        <f>IF(ResultsProcessing!D76="No","Not in scope",IF(ResultsProcessing!C76="Select…. ","Not Answered",IF(ResultsProcessing!C76&gt;=2,"Passed","Not Passed")))</f>
        <v>Not Answered</v>
      </c>
      <c r="H58" s="129" t="str">
        <f>IF(ResultsProcessing!D76="No","Not in scope",IF(ResultsProcessing!C76="Select…. ","Not Answered",IF(ResultsProcessing!C76&gt;=3,"Passed","Not Passed")))</f>
        <v>Not Answered</v>
      </c>
      <c r="I58" s="129"/>
      <c r="J58" s="19" t="str">
        <f>IF(ResultsProcessing!E76="Select…. ","No target set",IF(ResultsProcessing!$C76="Select…. ","No result given",IF(ResultsProcessing!$C76&gt;=ResultsProcessing!$E76,"Targets met","Targets not met")))</f>
        <v>No target set</v>
      </c>
      <c r="K58" s="21"/>
      <c r="L58" s="21"/>
      <c r="M58" s="21"/>
    </row>
    <row r="59" spans="1:13" ht="18" customHeight="1" x14ac:dyDescent="0.2">
      <c r="A59" s="258" t="s">
        <v>139</v>
      </c>
      <c r="B59" s="261" t="str">
        <f>ResultsProcessing!B17</f>
        <v>Yes</v>
      </c>
      <c r="C59" s="264" t="str">
        <f>IF(ResultsProcessing!C17="Select…. ","N/A",ResultsProcessing!C17)</f>
        <v>N/A</v>
      </c>
      <c r="D59" s="127" t="str">
        <f>ResultsProcessing!B77</f>
        <v>PR9.1</v>
      </c>
      <c r="E59" s="129" t="str">
        <f>IF(ResultsProcessing!D77="No","Not in scope",IF(ResultsProcessing!C77="Select…. ","Not Answered",IF(ResultsProcessing!C77&gt;=0,"Passed","Not Passed")))</f>
        <v>Not Answered</v>
      </c>
      <c r="F59" s="129" t="str">
        <f>IF(ResultsProcessing!D77="No","Not in scope",IF(ResultsProcessing!C77="Select…. ","Not Answered",IF(ResultsProcessing!C77&gt;=1,"Passed","Not Passed")))</f>
        <v>Not Answered</v>
      </c>
      <c r="G59" s="129" t="str">
        <f>IF(ResultsProcessing!D77="No","Not in scope",IF(ResultsProcessing!C77="Select…. ","Not Answered",IF(ResultsProcessing!C77&gt;=2,"Passed","Not Passed")))</f>
        <v>Not Answered</v>
      </c>
      <c r="H59" s="129" t="str">
        <f>IF(ResultsProcessing!D77="No","Not in scope",IF(ResultsProcessing!C77="Select…. ","Not Answered",IF(ResultsProcessing!C77&gt;=3,"Passed","Not Passed")))</f>
        <v>Not Answered</v>
      </c>
      <c r="I59" s="129"/>
      <c r="J59" s="19" t="str">
        <f>IF(ResultsProcessing!E77="Select…. ","No target set",IF(ResultsProcessing!$C77="Select…. ","No result given",IF(ResultsProcessing!$C77&gt;=ResultsProcessing!$E77,"Targets met","Targets not met")))</f>
        <v>No target set</v>
      </c>
      <c r="K59" s="21"/>
      <c r="L59" s="21"/>
      <c r="M59" s="21"/>
    </row>
    <row r="60" spans="1:13" ht="18" customHeight="1" x14ac:dyDescent="0.2">
      <c r="A60" s="259"/>
      <c r="B60" s="262"/>
      <c r="C60" s="265"/>
      <c r="D60" s="127" t="str">
        <f>ResultsProcessing!B78</f>
        <v>PR9.2</v>
      </c>
      <c r="E60" s="129" t="str">
        <f>IF(ResultsProcessing!D78="No","Not in scope",IF(ResultsProcessing!C78="Select…. ","Not Answered",IF(ResultsProcessing!C78&gt;=0,"Passed","Not Passed")))</f>
        <v>Not Answered</v>
      </c>
      <c r="F60" s="129" t="str">
        <f>IF(ResultsProcessing!D78="No","Not in scope",IF(ResultsProcessing!C78="Select…. ","Not Answered",IF(ResultsProcessing!C78&gt;=1,"Passed","Not Passed")))</f>
        <v>Not Answered</v>
      </c>
      <c r="G60" s="129" t="str">
        <f>IF(ResultsProcessing!D78="No","Not in scope",IF(ResultsProcessing!C78="Select…. ","Not Answered",IF(ResultsProcessing!C78&gt;=2,"Passed","Not Passed")))</f>
        <v>Not Answered</v>
      </c>
      <c r="H60" s="129" t="str">
        <f>IF(ResultsProcessing!D78="No","Not in scope",IF(ResultsProcessing!C78="Select…. ","Not Answered",IF(ResultsProcessing!C78&gt;=3,"Passed","Not Passed")))</f>
        <v>Not Answered</v>
      </c>
      <c r="I60" s="129"/>
      <c r="J60" s="19" t="str">
        <f>IF(ResultsProcessing!E78="Select…. ","No target set",IF(ResultsProcessing!$C78="Select…. ","No result given",IF(ResultsProcessing!$C78&gt;=ResultsProcessing!$E78,"Targets met","Targets not met")))</f>
        <v>No target set</v>
      </c>
      <c r="K60" s="21"/>
      <c r="L60" s="21"/>
      <c r="M60" s="21"/>
    </row>
    <row r="61" spans="1:13" ht="18" customHeight="1" x14ac:dyDescent="0.2">
      <c r="A61" s="259"/>
      <c r="B61" s="262"/>
      <c r="C61" s="265"/>
      <c r="D61" s="127" t="str">
        <f>ResultsProcessing!B79</f>
        <v>PR9.3</v>
      </c>
      <c r="E61" s="129" t="str">
        <f>IF(ResultsProcessing!D79="No","Not in scope",IF(ResultsProcessing!C79="Select…. ","Not Answered",IF(ResultsProcessing!C79&gt;=0,"Passed","Not Passed")))</f>
        <v>Not Answered</v>
      </c>
      <c r="F61" s="129" t="str">
        <f>IF(ResultsProcessing!D79="No","Not in scope",IF(ResultsProcessing!C79="Select…. ","Not Answered",IF(ResultsProcessing!C79&gt;=1,"Passed","Not Passed")))</f>
        <v>Not Answered</v>
      </c>
      <c r="G61" s="129" t="str">
        <f>IF(ResultsProcessing!D79="No","Not in scope",IF(ResultsProcessing!C79="Select…. ","Not Answered",IF(ResultsProcessing!C79&gt;=2,"Passed","Not Passed")))</f>
        <v>Not Answered</v>
      </c>
      <c r="H61" s="129" t="str">
        <f>IF(ResultsProcessing!D79="No","Not in scope",IF(ResultsProcessing!C79="Select…. ","Not Answered",IF(ResultsProcessing!C79&gt;=3,"Passed","Not Passed")))</f>
        <v>Not Answered</v>
      </c>
      <c r="I61" s="129"/>
      <c r="J61" s="19" t="str">
        <f>IF(ResultsProcessing!E79="Select…. ","No target set",IF(ResultsProcessing!$C79="Select…. ","No result given",IF(ResultsProcessing!$C79&gt;=ResultsProcessing!$E79,"Targets met","Targets not met")))</f>
        <v>No target set</v>
      </c>
      <c r="K61" s="21"/>
      <c r="L61" s="21"/>
      <c r="M61" s="21"/>
    </row>
    <row r="62" spans="1:13" ht="18" customHeight="1" x14ac:dyDescent="0.2">
      <c r="A62" s="259"/>
      <c r="B62" s="262"/>
      <c r="C62" s="265"/>
      <c r="D62" s="127" t="str">
        <f>ResultsProcessing!B80</f>
        <v>PR9.4</v>
      </c>
      <c r="E62" s="129" t="str">
        <f>IF(ResultsProcessing!D80="No","Not in scope",IF(ResultsProcessing!C80="Select…. ","Not Answered",IF(ResultsProcessing!C80&gt;=0,"Passed","Not Passed")))</f>
        <v>Not Answered</v>
      </c>
      <c r="F62" s="129" t="str">
        <f>IF(ResultsProcessing!D80="No","Not in scope",IF(ResultsProcessing!C80="Select…. ","Not Answered",IF(ResultsProcessing!C80&gt;=1,"Passed","Not Passed")))</f>
        <v>Not Answered</v>
      </c>
      <c r="G62" s="129" t="str">
        <f>IF(ResultsProcessing!D80="No","Not in scope",IF(ResultsProcessing!C80="Select…. ","Not Answered",IF(ResultsProcessing!C80&gt;=2,"Passed","Not Passed")))</f>
        <v>Not Answered</v>
      </c>
      <c r="H62" s="129" t="str">
        <f>IF(ResultsProcessing!D80="No","Not in scope",IF(ResultsProcessing!C80="Select…. ","Not Answered",IF(ResultsProcessing!C80&gt;=3,"Passed","Not Passed")))</f>
        <v>Not Answered</v>
      </c>
      <c r="I62" s="129"/>
      <c r="J62" s="19" t="str">
        <f>IF(ResultsProcessing!E80="Select…. ","No target set",IF(ResultsProcessing!$C80="Select…. ","No result given",IF(ResultsProcessing!$C80&gt;=ResultsProcessing!$E80,"Targets met","Targets not met")))</f>
        <v>No target set</v>
      </c>
      <c r="K62" s="21"/>
      <c r="L62" s="21"/>
      <c r="M62" s="21"/>
    </row>
    <row r="63" spans="1:13" ht="18" customHeight="1" x14ac:dyDescent="0.2">
      <c r="A63" s="259"/>
      <c r="B63" s="262"/>
      <c r="C63" s="265"/>
      <c r="D63" s="127" t="str">
        <f>ResultsProcessing!B81</f>
        <v>PR9.5</v>
      </c>
      <c r="E63" s="129" t="str">
        <f>IF(ResultsProcessing!D81="No","Not in scope",IF(ResultsProcessing!C81="Select…. ","Not Answered",IF(ResultsProcessing!C81&gt;=0,"Passed","Not Passed")))</f>
        <v>Not Answered</v>
      </c>
      <c r="F63" s="129" t="str">
        <f>IF(ResultsProcessing!D81="No","Not in scope",IF(ResultsProcessing!C81="Select…. ","Not Answered",IF(ResultsProcessing!C81&gt;=1,"Passed","Not Passed")))</f>
        <v>Not Answered</v>
      </c>
      <c r="G63" s="129" t="str">
        <f>IF(ResultsProcessing!D81="No","Not in scope",IF(ResultsProcessing!C81="Select…. ","Not Answered",IF(ResultsProcessing!C81&gt;=2,"Passed","Not Passed")))</f>
        <v>Not Answered</v>
      </c>
      <c r="H63" s="129" t="str">
        <f>IF(ResultsProcessing!D81="No","Not in scope",IF(ResultsProcessing!C81="Select…. ","Not Answered",IF(ResultsProcessing!C81&gt;=3,"Passed","Not Passed")))</f>
        <v>Not Answered</v>
      </c>
      <c r="I63" s="129"/>
      <c r="J63" s="19" t="str">
        <f>IF(ResultsProcessing!E81="Select…. ","No target set",IF(ResultsProcessing!$C81="Select…. ","No result given",IF(ResultsProcessing!$C81&gt;=ResultsProcessing!$E81,"Targets met","Targets not met")))</f>
        <v>No target set</v>
      </c>
      <c r="K63" s="21"/>
      <c r="L63" s="21"/>
      <c r="M63" s="21"/>
    </row>
    <row r="64" spans="1:13" ht="18" customHeight="1" x14ac:dyDescent="0.2">
      <c r="A64" s="259"/>
      <c r="B64" s="262"/>
      <c r="C64" s="265"/>
      <c r="D64" s="127" t="str">
        <f>ResultsProcessing!B82</f>
        <v>PR9.6</v>
      </c>
      <c r="E64" s="129" t="str">
        <f>IF(ResultsProcessing!D82="No","Not in scope",IF(ResultsProcessing!C82="Select…. ","Not Answered",IF(ResultsProcessing!C82&gt;=0,"Passed","Not Passed")))</f>
        <v>Not Answered</v>
      </c>
      <c r="F64" s="129" t="str">
        <f>IF(ResultsProcessing!D82="No","Not in scope",IF(ResultsProcessing!C82="Select…. ","Not Answered",IF(ResultsProcessing!C82&gt;=1,"Passed","Not Passed")))</f>
        <v>Not Answered</v>
      </c>
      <c r="G64" s="129" t="str">
        <f>IF(ResultsProcessing!D82="No","Not in scope",IF(ResultsProcessing!C82="Select…. ","Not Answered",IF(ResultsProcessing!C82&gt;=2,"Passed","Not Passed")))</f>
        <v>Not Answered</v>
      </c>
      <c r="H64" s="129" t="str">
        <f>IF(ResultsProcessing!D82="No","Not in scope",IF(ResultsProcessing!C82="Select…. ","Not Answered",IF(ResultsProcessing!C82&gt;=3,"Passed","Not Passed")))</f>
        <v>Not Answered</v>
      </c>
      <c r="I64" s="129"/>
      <c r="J64" s="19" t="str">
        <f>IF(ResultsProcessing!E82="Select…. ","No target set",IF(ResultsProcessing!$C82="Select…. ","No result given",IF(ResultsProcessing!$C82&gt;=ResultsProcessing!$E82,"Targets met","Targets not met")))</f>
        <v>No target set</v>
      </c>
      <c r="K64" s="21"/>
      <c r="L64" s="21"/>
      <c r="M64" s="21"/>
    </row>
    <row r="65" spans="1:13" ht="18" customHeight="1" x14ac:dyDescent="0.2">
      <c r="A65" s="260"/>
      <c r="B65" s="263"/>
      <c r="C65" s="266"/>
      <c r="D65" s="127" t="str">
        <f>ResultsProcessing!B83</f>
        <v>PR9.7</v>
      </c>
      <c r="E65" s="129" t="str">
        <f>IF(ResultsProcessing!D83="No","Not in scope",IF(ResultsProcessing!C83="Select…. ","Not Answered",IF(ResultsProcessing!C83&gt;=0,"Passed","Not Passed")))</f>
        <v>Not Answered</v>
      </c>
      <c r="F65" s="129" t="str">
        <f>IF(ResultsProcessing!D83="No","Not in scope",IF(ResultsProcessing!C83="Select…. ","Not Answered",IF(ResultsProcessing!C83&gt;=1,"Passed","Not Passed")))</f>
        <v>Not Answered</v>
      </c>
      <c r="G65" s="129" t="str">
        <f>IF(ResultsProcessing!D83="No","Not in scope",IF(ResultsProcessing!C83="Select…. ","Not Answered",IF(ResultsProcessing!C83&gt;=2,"Passed","Not Passed")))</f>
        <v>Not Answered</v>
      </c>
      <c r="H65" s="129" t="str">
        <f>IF(ResultsProcessing!D83="No","Not in scope",IF(ResultsProcessing!C83="Select…. ","Not Answered",IF(ResultsProcessing!C83&gt;=3,"Passed","Not Passed")))</f>
        <v>Not Answered</v>
      </c>
      <c r="I65" s="129"/>
      <c r="J65" s="19" t="str">
        <f>IF(ResultsProcessing!E83="Select…. ","No target set",IF(ResultsProcessing!$C83="Select…. ","No result given",IF(ResultsProcessing!$C83&gt;=ResultsProcessing!$E83,"Targets met","Targets not met")))</f>
        <v>No target set</v>
      </c>
      <c r="K65" s="21"/>
      <c r="L65" s="21"/>
      <c r="M65" s="21"/>
    </row>
    <row r="66" spans="1:13" ht="18" customHeight="1" x14ac:dyDescent="0.2">
      <c r="A66" s="258" t="s">
        <v>140</v>
      </c>
      <c r="B66" s="261" t="str">
        <f>ResultsProcessing!B18</f>
        <v>Yes</v>
      </c>
      <c r="C66" s="264" t="str">
        <f>IF(ResultsProcessing!C18="Select…. ","N/A",ResultsProcessing!C18)</f>
        <v>N/A</v>
      </c>
      <c r="D66" s="127" t="str">
        <f>ResultsProcessing!B84</f>
        <v>PR10.1</v>
      </c>
      <c r="E66" s="129" t="str">
        <f>IF(ResultsProcessing!D84="No","Not in scope",IF(ResultsProcessing!C84="Select…. ","Not Answered",IF(ResultsProcessing!C84&gt;=0,"Passed","Not Passed")))</f>
        <v>Not Answered</v>
      </c>
      <c r="F66" s="129" t="str">
        <f>IF(ResultsProcessing!D84="No","Not in scope",IF(ResultsProcessing!C84="Select…. ","Not Answered",IF(ResultsProcessing!C84&gt;=1,"Passed","Not Passed")))</f>
        <v>Not Answered</v>
      </c>
      <c r="G66" s="129" t="str">
        <f>IF(ResultsProcessing!D84="No","Not in scope",IF(ResultsProcessing!C84="Select…. ","Not Answered",IF(ResultsProcessing!C84&gt;=2,"Passed","Not Passed")))</f>
        <v>Not Answered</v>
      </c>
      <c r="H66" s="129" t="str">
        <f>IF(ResultsProcessing!D84="No","Not in scope",IF(ResultsProcessing!C84="Select…. ","Not Answered",IF(ResultsProcessing!C84&gt;=3,"Passed","Not Passed")))</f>
        <v>Not Answered</v>
      </c>
      <c r="I66" s="129"/>
      <c r="J66" s="19" t="str">
        <f>IF(ResultsProcessing!E84="Select…. ","No target set",IF(ResultsProcessing!$C84="Select…. ","No result given",IF(ResultsProcessing!$C84&gt;=ResultsProcessing!$E84,"Targets met","Targets not met")))</f>
        <v>No target set</v>
      </c>
      <c r="K66" s="21"/>
      <c r="L66" s="21"/>
      <c r="M66" s="21"/>
    </row>
    <row r="67" spans="1:13" ht="18" customHeight="1" x14ac:dyDescent="0.2">
      <c r="A67" s="259"/>
      <c r="B67" s="262"/>
      <c r="C67" s="265"/>
      <c r="D67" s="127" t="str">
        <f>ResultsProcessing!B85</f>
        <v>PR10.2</v>
      </c>
      <c r="E67" s="129" t="str">
        <f>IF(ResultsProcessing!D85="No","Not in scope",IF(ResultsProcessing!C85="Select…. ","Not Answered",IF(ResultsProcessing!C85&gt;=0,"Passed","Not Passed")))</f>
        <v>Not Answered</v>
      </c>
      <c r="F67" s="129" t="str">
        <f>IF(ResultsProcessing!D85="No","Not in scope",IF(ResultsProcessing!C85="Select…. ","Not Answered",IF(ResultsProcessing!C85&gt;=1,"Passed","Not Passed")))</f>
        <v>Not Answered</v>
      </c>
      <c r="G67" s="129" t="str">
        <f>IF(ResultsProcessing!D85="No","Not in scope",IF(ResultsProcessing!C85="Select…. ","Not Answered",IF(ResultsProcessing!C85&gt;=2,"Passed","Not Passed")))</f>
        <v>Not Answered</v>
      </c>
      <c r="H67" s="129" t="str">
        <f>IF(ResultsProcessing!D85="No","Not in scope",IF(ResultsProcessing!C85="Select…. ","Not Answered",IF(ResultsProcessing!C85&gt;=3,"Passed","Not Passed")))</f>
        <v>Not Answered</v>
      </c>
      <c r="I67" s="129"/>
      <c r="J67" s="19" t="str">
        <f>IF(ResultsProcessing!E85="Select…. ","No target set",IF(ResultsProcessing!$C85="Select…. ","No result given",IF(ResultsProcessing!$C85&gt;=ResultsProcessing!$E85,"Targets met","Targets not met")))</f>
        <v>No target set</v>
      </c>
      <c r="K67" s="21"/>
      <c r="L67" s="21"/>
      <c r="M67" s="21"/>
    </row>
    <row r="68" spans="1:13" ht="18" customHeight="1" x14ac:dyDescent="0.2">
      <c r="A68" s="259"/>
      <c r="B68" s="262"/>
      <c r="C68" s="265"/>
      <c r="D68" s="127" t="str">
        <f>ResultsProcessing!B86</f>
        <v>PR10.3</v>
      </c>
      <c r="E68" s="129" t="str">
        <f>IF(ResultsProcessing!D86="No","Not in scope",IF(ResultsProcessing!C86="Select…. ","Not Answered",IF(ResultsProcessing!C86&gt;=0,"Passed","Not Passed")))</f>
        <v>Not Answered</v>
      </c>
      <c r="F68" s="129" t="str">
        <f>IF(ResultsProcessing!D86="No","Not in scope",IF(ResultsProcessing!C86="Select…. ","Not Answered",IF(ResultsProcessing!C86&gt;=1,"Passed","Not Passed")))</f>
        <v>Not Answered</v>
      </c>
      <c r="G68" s="129" t="str">
        <f>IF(ResultsProcessing!D86="No","Not in scope",IF(ResultsProcessing!C86="Select…. ","Not Answered",IF(ResultsProcessing!C86&gt;=2,"Passed","Not Passed")))</f>
        <v>Not Answered</v>
      </c>
      <c r="H68" s="129" t="str">
        <f>IF(ResultsProcessing!D86="No","Not in scope",IF(ResultsProcessing!C86="Select…. ","Not Answered",IF(ResultsProcessing!C86&gt;=3,"Passed","Not Passed")))</f>
        <v>Not Answered</v>
      </c>
      <c r="I68" s="129"/>
      <c r="J68" s="19" t="str">
        <f>IF(ResultsProcessing!E86="Select…. ","No target set",IF(ResultsProcessing!$C86="Select…. ","No result given",IF(ResultsProcessing!$C86&gt;=ResultsProcessing!$E86,"Targets met","Targets not met")))</f>
        <v>No target set</v>
      </c>
      <c r="K68" s="21"/>
      <c r="L68" s="21"/>
      <c r="M68" s="21"/>
    </row>
    <row r="69" spans="1:13" ht="18" customHeight="1" x14ac:dyDescent="0.2">
      <c r="A69" s="260"/>
      <c r="B69" s="263"/>
      <c r="C69" s="266"/>
      <c r="D69" s="127" t="str">
        <f>ResultsProcessing!B87</f>
        <v>PR10.4</v>
      </c>
      <c r="E69" s="129" t="str">
        <f>IF(ResultsProcessing!D87="No","Not in scope",IF(ResultsProcessing!C87="Select…. ","Not Answered",IF(ResultsProcessing!C87&gt;=0,"Passed","Not Passed")))</f>
        <v>Not Answered</v>
      </c>
      <c r="F69" s="129" t="str">
        <f>IF(ResultsProcessing!D87="No","Not in scope",IF(ResultsProcessing!C87="Select…. ","Not Answered",IF(ResultsProcessing!C87&gt;=1,"Passed","Not Passed")))</f>
        <v>Not Answered</v>
      </c>
      <c r="G69" s="129" t="str">
        <f>IF(ResultsProcessing!D87="No","Not in scope",IF(ResultsProcessing!C87="Select…. ","Not Answered",IF(ResultsProcessing!C87&gt;=2,"Passed","Not Passed")))</f>
        <v>Not Answered</v>
      </c>
      <c r="H69" s="129" t="str">
        <f>IF(ResultsProcessing!D87="No","Not in scope",IF(ResultsProcessing!C87="Select…. ","Not Answered",IF(ResultsProcessing!C87&gt;=3,"Passed","Not Passed")))</f>
        <v>Not Answered</v>
      </c>
      <c r="I69" s="129"/>
      <c r="J69" s="19" t="str">
        <f>IF(ResultsProcessing!E87="Select…. ","No target set",IF(ResultsProcessing!$C87="Select…. ","No result given",IF(ResultsProcessing!$C87&gt;=ResultsProcessing!$E87,"Targets met","Targets not met")))</f>
        <v>No target set</v>
      </c>
      <c r="K69" s="21"/>
      <c r="L69" s="21"/>
      <c r="M69" s="21"/>
    </row>
    <row r="70" spans="1:13" ht="18" customHeight="1" x14ac:dyDescent="0.2">
      <c r="A70" s="258" t="s">
        <v>141</v>
      </c>
      <c r="B70" s="261" t="str">
        <f>ResultsProcessing!B19</f>
        <v>Yes</v>
      </c>
      <c r="C70" s="264" t="str">
        <f>IF(ResultsProcessing!C19="Select…. ","N/A",ResultsProcessing!C19)</f>
        <v>N/A</v>
      </c>
      <c r="D70" s="127" t="str">
        <f>ResultsProcessing!B88</f>
        <v>PR11.1</v>
      </c>
      <c r="E70" s="129" t="str">
        <f>IF(ResultsProcessing!D88="No","Not in scope",IF(ResultsProcessing!C88="Select…. ","Not Answered",IF(ResultsProcessing!C88&gt;=0,"Passed","Not Passed")))</f>
        <v>Not Answered</v>
      </c>
      <c r="F70" s="129" t="str">
        <f>IF(ResultsProcessing!D88="No","Not in scope",IF(ResultsProcessing!C88="Select…. ","Not Answered",IF(ResultsProcessing!C88&gt;=1,"Passed","Not Passed")))</f>
        <v>Not Answered</v>
      </c>
      <c r="G70" s="129" t="str">
        <f>IF(ResultsProcessing!D88="No","Not in scope",IF(ResultsProcessing!C88="Select…. ","Not Answered",IF(ResultsProcessing!C88&gt;=2,"Passed","Not Passed")))</f>
        <v>Not Answered</v>
      </c>
      <c r="H70" s="129" t="str">
        <f>IF(ResultsProcessing!D88="No","Not in scope",IF(ResultsProcessing!C88="Select…. ","Not Answered",IF(ResultsProcessing!C88&gt;=3,"Passed","Not Passed")))</f>
        <v>Not Answered</v>
      </c>
      <c r="I70" s="129"/>
      <c r="J70" s="19" t="str">
        <f>IF(ResultsProcessing!E88="Select…. ","No target set",IF(ResultsProcessing!$C88="Select…. ","No result given",IF(ResultsProcessing!$C88&gt;=ResultsProcessing!$E88,"Targets met","Targets not met")))</f>
        <v>No target set</v>
      </c>
      <c r="K70" s="21"/>
      <c r="L70" s="21"/>
      <c r="M70" s="21"/>
    </row>
    <row r="71" spans="1:13" ht="18" customHeight="1" x14ac:dyDescent="0.2">
      <c r="A71" s="259"/>
      <c r="B71" s="262"/>
      <c r="C71" s="265"/>
      <c r="D71" s="127" t="str">
        <f>ResultsProcessing!B89</f>
        <v>PR11.2</v>
      </c>
      <c r="E71" s="129" t="str">
        <f>IF(ResultsProcessing!D89="No","Not in scope",IF(ResultsProcessing!C89="Select…. ","Not Answered",IF(ResultsProcessing!C89&gt;=0,"Passed","Not Passed")))</f>
        <v>Not Answered</v>
      </c>
      <c r="F71" s="129" t="str">
        <f>IF(ResultsProcessing!D89="No","Not in scope",IF(ResultsProcessing!C89="Select…. ","Not Answered",IF(ResultsProcessing!C89&gt;=1,"Passed","Not Passed")))</f>
        <v>Not Answered</v>
      </c>
      <c r="G71" s="129" t="str">
        <f>IF(ResultsProcessing!D89="No","Not in scope",IF(ResultsProcessing!C89="Select…. ","Not Answered",IF(ResultsProcessing!C89&gt;=2,"Passed","Not Passed")))</f>
        <v>Not Answered</v>
      </c>
      <c r="H71" s="129" t="str">
        <f>IF(ResultsProcessing!D89="No","Not in scope",IF(ResultsProcessing!C89="Select…. ","Not Answered",IF(ResultsProcessing!C89&gt;=3,"Passed","Not Passed")))</f>
        <v>Not Answered</v>
      </c>
      <c r="I71" s="129"/>
      <c r="J71" s="19" t="str">
        <f>IF(ResultsProcessing!E89="Select…. ","No target set",IF(ResultsProcessing!$C89="Select…. ","No result given",IF(ResultsProcessing!$C89&gt;=ResultsProcessing!$E89,"Targets met","Targets not met")))</f>
        <v>No target set</v>
      </c>
      <c r="K71" s="21"/>
      <c r="L71" s="21"/>
      <c r="M71" s="21"/>
    </row>
    <row r="72" spans="1:13" ht="18" customHeight="1" x14ac:dyDescent="0.2">
      <c r="A72" s="259"/>
      <c r="B72" s="262"/>
      <c r="C72" s="265"/>
      <c r="D72" s="127" t="str">
        <f>ResultsProcessing!B90</f>
        <v>PR11.3</v>
      </c>
      <c r="E72" s="129" t="str">
        <f>IF(ResultsProcessing!D90="No","Not in scope",IF(ResultsProcessing!C90="Select…. ","Not Answered",IF(ResultsProcessing!C90&gt;=0,"Passed","Not Passed")))</f>
        <v>Not Answered</v>
      </c>
      <c r="F72" s="129" t="str">
        <f>IF(ResultsProcessing!D90="No","Not in scope",IF(ResultsProcessing!C90="Select…. ","Not Answered",IF(ResultsProcessing!C90&gt;=1,"Passed","Not Passed")))</f>
        <v>Not Answered</v>
      </c>
      <c r="G72" s="129" t="str">
        <f>IF(ResultsProcessing!D90="No","Not in scope",IF(ResultsProcessing!C90="Select…. ","Not Answered",IF(ResultsProcessing!C90&gt;=2,"Passed","Not Passed")))</f>
        <v>Not Answered</v>
      </c>
      <c r="H72" s="129" t="str">
        <f>IF(ResultsProcessing!D90="No","Not in scope",IF(ResultsProcessing!C90="Select…. ","Not Answered",IF(ResultsProcessing!C90&gt;=3,"Passed","Not Passed")))</f>
        <v>Not Answered</v>
      </c>
      <c r="I72" s="129"/>
      <c r="J72" s="19" t="str">
        <f>IF(ResultsProcessing!E90="Select…. ","No target set",IF(ResultsProcessing!$C90="Select…. ","No result given",IF(ResultsProcessing!$C90&gt;=ResultsProcessing!$E90,"Targets met","Targets not met")))</f>
        <v>No target set</v>
      </c>
      <c r="K72" s="21"/>
      <c r="L72" s="21"/>
      <c r="M72" s="21"/>
    </row>
    <row r="73" spans="1:13" ht="18" customHeight="1" x14ac:dyDescent="0.2">
      <c r="A73" s="259"/>
      <c r="B73" s="262"/>
      <c r="C73" s="265"/>
      <c r="D73" s="127" t="str">
        <f>ResultsProcessing!B91</f>
        <v>PR11.4</v>
      </c>
      <c r="E73" s="129" t="str">
        <f>IF(ResultsProcessing!D91="No","Not in scope",IF(ResultsProcessing!C91="Select…. ","Not Answered",IF(ResultsProcessing!C91&gt;=0,"Passed","Not Passed")))</f>
        <v>Not Answered</v>
      </c>
      <c r="F73" s="129" t="str">
        <f>IF(ResultsProcessing!D91="No","Not in scope",IF(ResultsProcessing!C91="Select…. ","Not Answered",IF(ResultsProcessing!C91&gt;=1,"Passed","Not Passed")))</f>
        <v>Not Answered</v>
      </c>
      <c r="G73" s="129" t="str">
        <f>IF(ResultsProcessing!D91="No","Not in scope",IF(ResultsProcessing!C91="Select…. ","Not Answered",IF(ResultsProcessing!C91&gt;=2,"Passed","Not Passed")))</f>
        <v>Not Answered</v>
      </c>
      <c r="H73" s="129" t="str">
        <f>IF(ResultsProcessing!D91="No","Not in scope",IF(ResultsProcessing!C91="Select…. ","Not Answered",IF(ResultsProcessing!C91&gt;=3,"Passed","Not Passed")))</f>
        <v>Not Answered</v>
      </c>
      <c r="I73" s="129"/>
      <c r="J73" s="19" t="str">
        <f>IF(ResultsProcessing!E91="Select…. ","No target set",IF(ResultsProcessing!$C91="Select…. ","No result given",IF(ResultsProcessing!$C91&gt;=ResultsProcessing!$E91,"Targets met","Targets not met")))</f>
        <v>No target set</v>
      </c>
      <c r="K73" s="21"/>
      <c r="L73" s="21"/>
      <c r="M73" s="21"/>
    </row>
    <row r="74" spans="1:13" ht="18" customHeight="1" x14ac:dyDescent="0.2">
      <c r="A74" s="259"/>
      <c r="B74" s="262"/>
      <c r="C74" s="265"/>
      <c r="D74" s="127" t="str">
        <f>ResultsProcessing!B92</f>
        <v>PR11.5</v>
      </c>
      <c r="E74" s="129" t="str">
        <f>IF(ResultsProcessing!D92="No","Not in scope",IF(ResultsProcessing!C92="Select…. ","Not Answered",IF(ResultsProcessing!C92&gt;=0,"Passed","Not Passed")))</f>
        <v>Not Answered</v>
      </c>
      <c r="F74" s="129" t="str">
        <f>IF(ResultsProcessing!D92="No","Not in scope",IF(ResultsProcessing!C92="Select…. ","Not Answered",IF(ResultsProcessing!C92&gt;=1,"Passed","Not Passed")))</f>
        <v>Not Answered</v>
      </c>
      <c r="G74" s="129" t="str">
        <f>IF(ResultsProcessing!D92="No","Not in scope",IF(ResultsProcessing!C92="Select…. ","Not Answered",IF(ResultsProcessing!C92&gt;=2,"Passed","Not Passed")))</f>
        <v>Not Answered</v>
      </c>
      <c r="H74" s="129" t="str">
        <f>IF(ResultsProcessing!D92="No","Not in scope",IF(ResultsProcessing!C92="Select…. ","Not Answered",IF(ResultsProcessing!C92&gt;=3,"Passed","Not Passed")))</f>
        <v>Not Answered</v>
      </c>
      <c r="I74" s="129"/>
      <c r="J74" s="19" t="str">
        <f>IF(ResultsProcessing!E92="Select…. ","No target set",IF(ResultsProcessing!$C92="Select…. ","No result given",IF(ResultsProcessing!$C92&gt;=ResultsProcessing!$E92,"Targets met","Targets not met")))</f>
        <v>No target set</v>
      </c>
      <c r="K74" s="21"/>
      <c r="L74" s="21"/>
      <c r="M74" s="21"/>
    </row>
    <row r="75" spans="1:13" ht="18" customHeight="1" x14ac:dyDescent="0.2">
      <c r="A75" s="260"/>
      <c r="B75" s="263"/>
      <c r="C75" s="266"/>
      <c r="D75" s="127" t="str">
        <f>ResultsProcessing!B93</f>
        <v>PR11.6</v>
      </c>
      <c r="E75" s="129" t="str">
        <f>IF(ResultsProcessing!D93="No","Not in scope",IF(ResultsProcessing!C93="Select…. ","Not Answered",IF(ResultsProcessing!C93&gt;=0,"Passed","Not Passed")))</f>
        <v>Not Answered</v>
      </c>
      <c r="F75" s="129" t="str">
        <f>IF(ResultsProcessing!D93="No","Not in scope",IF(ResultsProcessing!C93="Select…. ","Not Answered",IF(ResultsProcessing!C93&gt;=1,"Passed","Not Passed")))</f>
        <v>Not Answered</v>
      </c>
      <c r="G75" s="129" t="str">
        <f>IF(ResultsProcessing!D93="No","Not in scope",IF(ResultsProcessing!C93="Select…. ","Not Answered",IF(ResultsProcessing!C93&gt;=2,"Passed","Not Passed")))</f>
        <v>Not Answered</v>
      </c>
      <c r="H75" s="129" t="str">
        <f>IF(ResultsProcessing!D93="No","Not in scope",IF(ResultsProcessing!C93="Select…. ","Not Answered",IF(ResultsProcessing!C93&gt;=3,"Passed","Not Passed")))</f>
        <v>Not Answered</v>
      </c>
      <c r="I75" s="129"/>
      <c r="J75" s="19" t="str">
        <f>IF(ResultsProcessing!E93="Select…. ","No target set",IF(ResultsProcessing!$C93="Select…. ","No result given",IF(ResultsProcessing!$C93&gt;=ResultsProcessing!$E93,"Targets met","Targets not met")))</f>
        <v>No target set</v>
      </c>
      <c r="K75" s="21"/>
      <c r="L75" s="21"/>
      <c r="M75" s="21"/>
    </row>
    <row r="76" spans="1:13" ht="18" customHeight="1" x14ac:dyDescent="0.2">
      <c r="A76" s="258" t="s">
        <v>142</v>
      </c>
      <c r="B76" s="261" t="str">
        <f>ResultsProcessing!B20</f>
        <v>Yes</v>
      </c>
      <c r="C76" s="264" t="str">
        <f>IF(ResultsProcessing!C20="Select…. ","N/A",ResultsProcessing!C20)</f>
        <v>N/A</v>
      </c>
      <c r="D76" s="127" t="str">
        <f>ResultsProcessing!B94</f>
        <v>PR12.1</v>
      </c>
      <c r="E76" s="129" t="str">
        <f>IF(ResultsProcessing!D94="No","Not in scope",IF(ResultsProcessing!C94="Select…. ","Not Answered",IF(ResultsProcessing!C94&gt;=0,"Passed","Not Passed")))</f>
        <v>Not Answered</v>
      </c>
      <c r="F76" s="129" t="str">
        <f>IF(ResultsProcessing!D94="No","Not in scope",IF(ResultsProcessing!C94="Select…. ","Not Answered",IF(ResultsProcessing!C94&gt;=1,"Passed","Not Passed")))</f>
        <v>Not Answered</v>
      </c>
      <c r="G76" s="129" t="str">
        <f>IF(ResultsProcessing!D94="No","Not in scope",IF(ResultsProcessing!C94="Select…. ","Not Answered",IF(ResultsProcessing!C94&gt;=2,"Passed","Not Passed")))</f>
        <v>Not Answered</v>
      </c>
      <c r="H76" s="129" t="str">
        <f>IF(ResultsProcessing!D94="No","Not in scope",IF(ResultsProcessing!C94="Select…. ","Not Answered",IF(ResultsProcessing!C94&gt;=3,"Passed","Not Passed")))</f>
        <v>Not Answered</v>
      </c>
      <c r="I76" s="129"/>
      <c r="J76" s="19" t="str">
        <f>IF(ResultsProcessing!E94="Select…. ","No target set",IF(ResultsProcessing!$C94="Select…. ","No result given",IF(ResultsProcessing!$C94&gt;=ResultsProcessing!$E94,"Targets met","Targets not met")))</f>
        <v>No target set</v>
      </c>
      <c r="K76" s="21"/>
      <c r="L76" s="21"/>
      <c r="M76" s="21"/>
    </row>
    <row r="77" spans="1:13" ht="18" customHeight="1" x14ac:dyDescent="0.2">
      <c r="A77" s="259"/>
      <c r="B77" s="262"/>
      <c r="C77" s="265"/>
      <c r="D77" s="127" t="str">
        <f>ResultsProcessing!B95</f>
        <v>PR12.2</v>
      </c>
      <c r="E77" s="129" t="str">
        <f>IF(ResultsProcessing!D95="No","Not in scope",IF(ResultsProcessing!C95="Select…. ","Not Answered",IF(ResultsProcessing!C95&gt;=0,"Passed","Not Passed")))</f>
        <v>Not Answered</v>
      </c>
      <c r="F77" s="129" t="str">
        <f>IF(ResultsProcessing!D95="No","Not in scope",IF(ResultsProcessing!C95="Select…. ","Not Answered",IF(ResultsProcessing!C95&gt;=1,"Passed","Not Passed")))</f>
        <v>Not Answered</v>
      </c>
      <c r="G77" s="129" t="str">
        <f>IF(ResultsProcessing!D95="No","Not in scope",IF(ResultsProcessing!C95="Select…. ","Not Answered",IF(ResultsProcessing!C95&gt;=2,"Passed","Not Passed")))</f>
        <v>Not Answered</v>
      </c>
      <c r="H77" s="129" t="str">
        <f>IF(ResultsProcessing!D95="No","Not in scope",IF(ResultsProcessing!C95="Select…. ","Not Answered",IF(ResultsProcessing!C95&gt;=3,"Passed","Not Passed")))</f>
        <v>Not Answered</v>
      </c>
      <c r="I77" s="129"/>
      <c r="J77" s="19" t="str">
        <f>IF(ResultsProcessing!E95="Select…. ","No target set",IF(ResultsProcessing!$C95="Select…. ","No result given",IF(ResultsProcessing!$C95&gt;=ResultsProcessing!$E95,"Targets met","Targets not met")))</f>
        <v>No target set</v>
      </c>
      <c r="K77" s="21"/>
      <c r="L77" s="21"/>
      <c r="M77" s="21"/>
    </row>
    <row r="78" spans="1:13" ht="18" customHeight="1" x14ac:dyDescent="0.2">
      <c r="A78" s="259"/>
      <c r="B78" s="262"/>
      <c r="C78" s="265"/>
      <c r="D78" s="127" t="str">
        <f>ResultsProcessing!B96</f>
        <v>PR12.3</v>
      </c>
      <c r="E78" s="129" t="str">
        <f>IF(ResultsProcessing!D96="No","Not in scope",IF(ResultsProcessing!C96="Select…. ","Not Answered",IF(ResultsProcessing!C96&gt;=0,"Passed","Not Passed")))</f>
        <v>Not Answered</v>
      </c>
      <c r="F78" s="129" t="str">
        <f>IF(ResultsProcessing!D96="No","Not in scope",IF(ResultsProcessing!C96="Select…. ","Not Answered",IF(ResultsProcessing!C96&gt;=1,"Passed","Not Passed")))</f>
        <v>Not Answered</v>
      </c>
      <c r="G78" s="129" t="str">
        <f>IF(ResultsProcessing!D96="No","Not in scope",IF(ResultsProcessing!C96="Select…. ","Not Answered",IF(ResultsProcessing!C96&gt;=2,"Passed","Not Passed")))</f>
        <v>Not Answered</v>
      </c>
      <c r="H78" s="129" t="str">
        <f>IF(ResultsProcessing!D96="No","Not in scope",IF(ResultsProcessing!C96="Select…. ","Not Answered",IF(ResultsProcessing!C96&gt;=3,"Passed","Not Passed")))</f>
        <v>Not Answered</v>
      </c>
      <c r="I78" s="129"/>
      <c r="J78" s="19" t="str">
        <f>IF(ResultsProcessing!E96="Select…. ","No target set",IF(ResultsProcessing!$C96="Select…. ","No result given",IF(ResultsProcessing!$C96&gt;=ResultsProcessing!$E96,"Targets met","Targets not met")))</f>
        <v>No target set</v>
      </c>
      <c r="K78" s="21"/>
      <c r="L78" s="21"/>
      <c r="M78" s="21"/>
    </row>
    <row r="79" spans="1:13" ht="18" customHeight="1" x14ac:dyDescent="0.2">
      <c r="A79" s="259"/>
      <c r="B79" s="262"/>
      <c r="C79" s="265"/>
      <c r="D79" s="127" t="str">
        <f>ResultsProcessing!B97</f>
        <v>PR12.4</v>
      </c>
      <c r="E79" s="129" t="str">
        <f>IF(ResultsProcessing!D97="No","Not in scope",IF(ResultsProcessing!C97="Select…. ","Not Answered",IF(ResultsProcessing!C97&gt;=0,"Passed","Not Passed")))</f>
        <v>Not Answered</v>
      </c>
      <c r="F79" s="129" t="str">
        <f>IF(ResultsProcessing!D97="No","Not in scope",IF(ResultsProcessing!C97="Select…. ","Not Answered",IF(ResultsProcessing!C97&gt;=1,"Passed","Not Passed")))</f>
        <v>Not Answered</v>
      </c>
      <c r="G79" s="129" t="str">
        <f>IF(ResultsProcessing!D97="No","Not in scope",IF(ResultsProcessing!C97="Select…. ","Not Answered",IF(ResultsProcessing!C97&gt;=2,"Passed","Not Passed")))</f>
        <v>Not Answered</v>
      </c>
      <c r="H79" s="129" t="str">
        <f>IF(ResultsProcessing!D97="No","Not in scope",IF(ResultsProcessing!C97="Select…. ","Not Answered",IF(ResultsProcessing!C97&gt;=3,"Passed","Not Passed")))</f>
        <v>Not Answered</v>
      </c>
      <c r="I79" s="129"/>
      <c r="J79" s="19" t="str">
        <f>IF(ResultsProcessing!E97="Select…. ","No target set",IF(ResultsProcessing!$C97="Select…. ","No result given",IF(ResultsProcessing!$C97&gt;=ResultsProcessing!$E97,"Targets met","Targets not met")))</f>
        <v>No target set</v>
      </c>
      <c r="K79" s="21"/>
      <c r="L79" s="21"/>
      <c r="M79" s="21"/>
    </row>
    <row r="80" spans="1:13" ht="18" customHeight="1" x14ac:dyDescent="0.2">
      <c r="A80" s="259"/>
      <c r="B80" s="262"/>
      <c r="C80" s="265"/>
      <c r="D80" s="127" t="str">
        <f>ResultsProcessing!B98</f>
        <v>PR12.5</v>
      </c>
      <c r="E80" s="129" t="str">
        <f>IF(ResultsProcessing!D98="No","Not in scope",IF(ResultsProcessing!C98="Select…. ","Not Answered",IF(ResultsProcessing!C98&gt;=0,"Passed","Not Passed")))</f>
        <v>Not Answered</v>
      </c>
      <c r="F80" s="129" t="str">
        <f>IF(ResultsProcessing!D98="No","Not in scope",IF(ResultsProcessing!C98="Select…. ","Not Answered",IF(ResultsProcessing!C98&gt;=1,"Passed","Not Passed")))</f>
        <v>Not Answered</v>
      </c>
      <c r="G80" s="129" t="str">
        <f>IF(ResultsProcessing!D98="No","Not in scope",IF(ResultsProcessing!C98="Select…. ","Not Answered",IF(ResultsProcessing!C98&gt;=2,"Passed","Not Passed")))</f>
        <v>Not Answered</v>
      </c>
      <c r="H80" s="129" t="str">
        <f>IF(ResultsProcessing!D98="No","Not in scope",IF(ResultsProcessing!C98="Select…. ","Not Answered",IF(ResultsProcessing!C98&gt;=3,"Passed","Not Passed")))</f>
        <v>Not Answered</v>
      </c>
      <c r="I80" s="129"/>
      <c r="J80" s="19" t="str">
        <f>IF(ResultsProcessing!E98="Select…. ","No target set",IF(ResultsProcessing!$C98="Select…. ","No result given",IF(ResultsProcessing!$C98&gt;=ResultsProcessing!$E98,"Targets met","Targets not met")))</f>
        <v>No target set</v>
      </c>
      <c r="K80" s="21"/>
      <c r="L80" s="21"/>
      <c r="M80" s="21"/>
    </row>
    <row r="81" spans="1:13" ht="18" customHeight="1" x14ac:dyDescent="0.2">
      <c r="A81" s="259"/>
      <c r="B81" s="262"/>
      <c r="C81" s="265"/>
      <c r="D81" s="127" t="str">
        <f>ResultsProcessing!B99</f>
        <v>PR12.6</v>
      </c>
      <c r="E81" s="129" t="str">
        <f>IF(ResultsProcessing!D99="No","Not in scope",IF(ResultsProcessing!C99="Select…. ","Not Answered",IF(ResultsProcessing!C99&gt;=0,"Passed","Not Passed")))</f>
        <v>Not Answered</v>
      </c>
      <c r="F81" s="129" t="str">
        <f>IF(ResultsProcessing!D99="No","Not in scope",IF(ResultsProcessing!C99="Select…. ","Not Answered",IF(ResultsProcessing!C99&gt;=1,"Passed","Not Passed")))</f>
        <v>Not Answered</v>
      </c>
      <c r="G81" s="129" t="str">
        <f>IF(ResultsProcessing!D99="No","Not in scope",IF(ResultsProcessing!C99="Select…. ","Not Answered",IF(ResultsProcessing!C99&gt;=2,"Passed","Not Passed")))</f>
        <v>Not Answered</v>
      </c>
      <c r="H81" s="129" t="str">
        <f>IF(ResultsProcessing!D99="No","Not in scope",IF(ResultsProcessing!C99="Select…. ","Not Answered",IF(ResultsProcessing!C99&gt;=3,"Passed","Not Passed")))</f>
        <v>Not Answered</v>
      </c>
      <c r="I81" s="129"/>
      <c r="J81" s="19" t="str">
        <f>IF(ResultsProcessing!E99="Select…. ","No target set",IF(ResultsProcessing!$C99="Select…. ","No result given",IF(ResultsProcessing!$C99&gt;=ResultsProcessing!$E99,"Targets met","Targets not met")))</f>
        <v>No target set</v>
      </c>
      <c r="K81" s="21"/>
      <c r="L81" s="21"/>
      <c r="M81" s="21"/>
    </row>
    <row r="82" spans="1:13" ht="18" customHeight="1" x14ac:dyDescent="0.2">
      <c r="A82" s="260"/>
      <c r="B82" s="263"/>
      <c r="C82" s="266"/>
      <c r="D82" s="127" t="str">
        <f>ResultsProcessing!B100</f>
        <v>PR12.7</v>
      </c>
      <c r="E82" s="129" t="str">
        <f>IF(ResultsProcessing!D100="No","Not in scope",IF(ResultsProcessing!C100="Select…. ","Not Answered",IF(ResultsProcessing!C100&gt;=0,"Passed","Not Passed")))</f>
        <v>Not Answered</v>
      </c>
      <c r="F82" s="129" t="str">
        <f>IF(ResultsProcessing!D100="No","Not in scope",IF(ResultsProcessing!C100="Select…. ","Not Answered",IF(ResultsProcessing!C100&gt;=1,"Passed","Not Passed")))</f>
        <v>Not Answered</v>
      </c>
      <c r="G82" s="129" t="str">
        <f>IF(ResultsProcessing!D100="No","Not in scope",IF(ResultsProcessing!C100="Select…. ","Not Answered",IF(ResultsProcessing!C100&gt;=2,"Passed","Not Passed")))</f>
        <v>Not Answered</v>
      </c>
      <c r="H82" s="129" t="str">
        <f>IF(ResultsProcessing!D100="No","Not in scope",IF(ResultsProcessing!C100="Select…. ","Not Answered",IF(ResultsProcessing!C100&gt;=3,"Passed","Not Passed")))</f>
        <v>Not Answered</v>
      </c>
      <c r="I82" s="129"/>
      <c r="J82" s="19" t="str">
        <f>IF(ResultsProcessing!E100="Select…. ","No target set",IF(ResultsProcessing!$C100="Select…. ","No result given",IF(ResultsProcessing!$C100&gt;=ResultsProcessing!$E100,"Targets met","Targets not met")))</f>
        <v>No target set</v>
      </c>
      <c r="K82" s="21"/>
      <c r="L82" s="21"/>
      <c r="M82" s="21"/>
    </row>
    <row r="83" spans="1:13" ht="18" customHeight="1" x14ac:dyDescent="0.2">
      <c r="A83" s="258" t="s">
        <v>143</v>
      </c>
      <c r="B83" s="261" t="str">
        <f>ResultsProcessing!B21</f>
        <v>Yes</v>
      </c>
      <c r="C83" s="264" t="str">
        <f>IF(ResultsProcessing!C21="Select…. ","N/A",ResultsProcessing!C21)</f>
        <v>N/A</v>
      </c>
      <c r="D83" s="127" t="str">
        <f>ResultsProcessing!B101</f>
        <v>PR13.1</v>
      </c>
      <c r="E83" s="129" t="str">
        <f>IF(ResultsProcessing!D101="No","Not in scope",IF(ResultsProcessing!C101="Select…. ","Not Answered",IF(ResultsProcessing!C101&gt;=0,"Passed","Not Passed")))</f>
        <v>Not Answered</v>
      </c>
      <c r="F83" s="129" t="str">
        <f>IF(ResultsProcessing!D101="No","Not in scope",IF(ResultsProcessing!C101="Select…. ","Not Answered",IF(ResultsProcessing!C101&gt;=1,"Passed","Not Passed")))</f>
        <v>Not Answered</v>
      </c>
      <c r="G83" s="129" t="str">
        <f>IF(ResultsProcessing!D101="No","Not in scope",IF(ResultsProcessing!C101="Select…. ","Not Answered",IF(ResultsProcessing!C101&gt;=2,"Passed","Not Passed")))</f>
        <v>Not Answered</v>
      </c>
      <c r="H83" s="129" t="str">
        <f>IF(ResultsProcessing!D101="No","Not in scope",IF(ResultsProcessing!C101="Select…. ","Not Answered",IF(ResultsProcessing!C101&gt;=3,"Passed","Not Passed")))</f>
        <v>Not Answered</v>
      </c>
      <c r="I83" s="129"/>
      <c r="J83" s="19" t="str">
        <f>IF(ResultsProcessing!E101="Select…. ","No target set",IF(ResultsProcessing!$C101="Select…. ","No result given",IF(ResultsProcessing!$C101&gt;=ResultsProcessing!$E101,"Targets met","Targets not met")))</f>
        <v>No target set</v>
      </c>
      <c r="K83" s="21"/>
      <c r="L83" s="21"/>
      <c r="M83" s="21"/>
    </row>
    <row r="84" spans="1:13" ht="18" customHeight="1" x14ac:dyDescent="0.2">
      <c r="A84" s="259"/>
      <c r="B84" s="262"/>
      <c r="C84" s="265"/>
      <c r="D84" s="127" t="str">
        <f>ResultsProcessing!B102</f>
        <v>PR13.2</v>
      </c>
      <c r="E84" s="129" t="str">
        <f>IF(ResultsProcessing!D102="No","Not in scope",IF(ResultsProcessing!C102="Select…. ","Not Answered",IF(ResultsProcessing!C102&gt;=0,"Passed","Not Passed")))</f>
        <v>Not Answered</v>
      </c>
      <c r="F84" s="129" t="str">
        <f>IF(ResultsProcessing!D102="No","Not in scope",IF(ResultsProcessing!C102="Select…. ","Not Answered",IF(ResultsProcessing!C102&gt;=1,"Passed","Not Passed")))</f>
        <v>Not Answered</v>
      </c>
      <c r="G84" s="129" t="str">
        <f>IF(ResultsProcessing!D102="No","Not in scope",IF(ResultsProcessing!C102="Select…. ","Not Answered",IF(ResultsProcessing!C102&gt;=2,"Passed","Not Passed")))</f>
        <v>Not Answered</v>
      </c>
      <c r="H84" s="129" t="str">
        <f>IF(ResultsProcessing!D102="No","Not in scope",IF(ResultsProcessing!C102="Select…. ","Not Answered",IF(ResultsProcessing!C102&gt;=3,"Passed","Not Passed")))</f>
        <v>Not Answered</v>
      </c>
      <c r="I84" s="129"/>
      <c r="J84" s="19" t="str">
        <f>IF(ResultsProcessing!E102="Select…. ","No target set",IF(ResultsProcessing!$C102="Select…. ","No result given",IF(ResultsProcessing!$C102&gt;=ResultsProcessing!$E102,"Targets met","Targets not met")))</f>
        <v>No target set</v>
      </c>
      <c r="K84" s="21"/>
      <c r="L84" s="21"/>
      <c r="M84" s="21"/>
    </row>
    <row r="85" spans="1:13" ht="18" customHeight="1" x14ac:dyDescent="0.2">
      <c r="A85" s="259"/>
      <c r="B85" s="262"/>
      <c r="C85" s="265"/>
      <c r="D85" s="127" t="str">
        <f>ResultsProcessing!B103</f>
        <v>PR13.3</v>
      </c>
      <c r="E85" s="129" t="str">
        <f>IF(ResultsProcessing!D103="No","Not in scope",IF(ResultsProcessing!C103="Select…. ","Not Answered",IF(ResultsProcessing!C103&gt;=0,"Passed","Not Passed")))</f>
        <v>Not Answered</v>
      </c>
      <c r="F85" s="129" t="str">
        <f>IF(ResultsProcessing!D103="No","Not in scope",IF(ResultsProcessing!C103="Select…. ","Not Answered",IF(ResultsProcessing!C103&gt;=1,"Passed","Not Passed")))</f>
        <v>Not Answered</v>
      </c>
      <c r="G85" s="129" t="str">
        <f>IF(ResultsProcessing!D103="No","Not in scope",IF(ResultsProcessing!C103="Select…. ","Not Answered",IF(ResultsProcessing!C103&gt;=2,"Passed","Not Passed")))</f>
        <v>Not Answered</v>
      </c>
      <c r="H85" s="129" t="str">
        <f>IF(ResultsProcessing!D103="No","Not in scope",IF(ResultsProcessing!C103="Select…. ","Not Answered",IF(ResultsProcessing!C103&gt;=3,"Passed","Not Passed")))</f>
        <v>Not Answered</v>
      </c>
      <c r="I85" s="129"/>
      <c r="J85" s="19" t="str">
        <f>IF(ResultsProcessing!E103="Select…. ","No target set",IF(ResultsProcessing!$C103="Select…. ","No result given",IF(ResultsProcessing!$C103&gt;=ResultsProcessing!$E103,"Targets met","Targets not met")))</f>
        <v>No target set</v>
      </c>
      <c r="K85" s="21"/>
      <c r="L85" s="21"/>
      <c r="M85" s="21"/>
    </row>
    <row r="86" spans="1:13" ht="18.75" customHeight="1" x14ac:dyDescent="0.2">
      <c r="A86" s="259"/>
      <c r="B86" s="262"/>
      <c r="C86" s="265"/>
      <c r="D86" s="127" t="str">
        <f>ResultsProcessing!B104</f>
        <v>PR13.4</v>
      </c>
      <c r="E86" s="129" t="str">
        <f>IF(ResultsProcessing!D104="No","Not in scope",IF(ResultsProcessing!C104="Select…. ","Not Answered",IF(ResultsProcessing!C104&gt;=0,"Passed","Not Passed")))</f>
        <v>Not Answered</v>
      </c>
      <c r="F86" s="129" t="str">
        <f>IF(ResultsProcessing!D104="No","Not in scope",IF(ResultsProcessing!C104="Select…. ","Not Answered",IF(ResultsProcessing!C104&gt;=1,"Passed","Not Passed")))</f>
        <v>Not Answered</v>
      </c>
      <c r="G86" s="129" t="str">
        <f>IF(ResultsProcessing!D104="No","Not in scope",IF(ResultsProcessing!C104="Select…. ","Not Answered",IF(ResultsProcessing!C104&gt;=2,"Passed","Not Passed")))</f>
        <v>Not Answered</v>
      </c>
      <c r="H86" s="129" t="str">
        <f>IF(ResultsProcessing!D104="No","Not in scope",IF(ResultsProcessing!C104="Select…. ","Not Answered",IF(ResultsProcessing!C104&gt;=3,"Passed","Not Passed")))</f>
        <v>Not Answered</v>
      </c>
      <c r="I86" s="129"/>
      <c r="J86" s="19" t="str">
        <f>IF(ResultsProcessing!E104="Select…. ","No target set",IF(ResultsProcessing!$C104="Select…. ","No result given",IF(ResultsProcessing!$C104&gt;=ResultsProcessing!$E104,"Targets met","Targets not met")))</f>
        <v>No target set</v>
      </c>
      <c r="K86" s="21"/>
      <c r="L86" s="21"/>
      <c r="M86" s="21"/>
    </row>
    <row r="87" spans="1:13" x14ac:dyDescent="0.2">
      <c r="A87" s="259"/>
      <c r="B87" s="262"/>
      <c r="C87" s="265"/>
      <c r="D87" s="127" t="str">
        <f>ResultsProcessing!B105</f>
        <v>PR13.5</v>
      </c>
      <c r="E87" s="129" t="str">
        <f>IF(ResultsProcessing!D105="No","Not in scope",IF(ResultsProcessing!C105="Select…. ","Not Answered",IF(ResultsProcessing!C105&gt;=0,"Passed","Not Passed")))</f>
        <v>Not Answered</v>
      </c>
      <c r="F87" s="129" t="str">
        <f>IF(ResultsProcessing!D105="No","Not in scope",IF(ResultsProcessing!C105="Select…. ","Not Answered",IF(ResultsProcessing!C105&gt;=1,"Passed","Not Passed")))</f>
        <v>Not Answered</v>
      </c>
      <c r="G87" s="129" t="str">
        <f>IF(ResultsProcessing!D105="No","Not in scope",IF(ResultsProcessing!C105="Select…. ","Not Answered",IF(ResultsProcessing!C105&gt;=2,"Passed","Not Passed")))</f>
        <v>Not Answered</v>
      </c>
      <c r="H87" s="129" t="str">
        <f>IF(ResultsProcessing!D105="No","Not in scope",IF(ResultsProcessing!C105="Select…. ","Not Answered",IF(ResultsProcessing!C105&gt;=3,"Passed","Not Passed")))</f>
        <v>Not Answered</v>
      </c>
      <c r="I87" s="129"/>
      <c r="J87" s="19" t="str">
        <f>IF(ResultsProcessing!E105="Select…. ","No target set",IF(ResultsProcessing!$C105="Select…. ","No result given",IF(ResultsProcessing!$C105&gt;=ResultsProcessing!$E105,"Targets met","Targets not met")))</f>
        <v>No target set</v>
      </c>
      <c r="K87" s="21"/>
      <c r="L87" s="21"/>
      <c r="M87" s="21"/>
    </row>
    <row r="88" spans="1:13" ht="18.75" customHeight="1" x14ac:dyDescent="0.2">
      <c r="A88" s="260"/>
      <c r="B88" s="263"/>
      <c r="C88" s="266"/>
      <c r="D88" s="127" t="str">
        <f>ResultsProcessing!B106</f>
        <v>PR13.6</v>
      </c>
      <c r="E88" s="129" t="str">
        <f>IF(ResultsProcessing!D106="No","Not in scope",IF(ResultsProcessing!C106="Select…. ","Not Answered",IF(ResultsProcessing!C106&gt;=0,"Passed","Not Passed")))</f>
        <v>Not Answered</v>
      </c>
      <c r="F88" s="129" t="str">
        <f>IF(ResultsProcessing!D106="No","Not in scope",IF(ResultsProcessing!C106="Select…. ","Not Answered",IF(ResultsProcessing!C106&gt;=1,"Passed","Not Passed")))</f>
        <v>Not Answered</v>
      </c>
      <c r="G88" s="129" t="str">
        <f>IF(ResultsProcessing!D106="No","Not in scope",IF(ResultsProcessing!C106="Select…. ","Not Answered",IF(ResultsProcessing!C106&gt;=2,"Passed","Not Passed")))</f>
        <v>Not Answered</v>
      </c>
      <c r="H88" s="129" t="str">
        <f>IF(ResultsProcessing!D106="No","Not in scope",IF(ResultsProcessing!C106="Select…. ","Not Answered",IF(ResultsProcessing!C106&gt;=3,"Passed","Not Passed")))</f>
        <v>Not Answered</v>
      </c>
      <c r="I88" s="129"/>
      <c r="J88" s="19" t="str">
        <f>IF(ResultsProcessing!E106="Select…. ","No target set",IF(ResultsProcessing!$C106="Select…. ","No result given",IF(ResultsProcessing!$C106&gt;=ResultsProcessing!$E106,"Targets met","Targets not met")))</f>
        <v>No target set</v>
      </c>
      <c r="K88" s="21"/>
      <c r="L88" s="21"/>
      <c r="M88" s="21"/>
    </row>
    <row r="89" spans="1:13" ht="18.75" customHeight="1" x14ac:dyDescent="0.2">
      <c r="A89" s="258" t="s">
        <v>144</v>
      </c>
      <c r="B89" s="261" t="str">
        <f>ResultsProcessing!B22</f>
        <v>Yes</v>
      </c>
      <c r="C89" s="264" t="str">
        <f>IF(ResultsProcessing!C22="Select…. ","N/A",ResultsProcessing!C22)</f>
        <v>N/A</v>
      </c>
      <c r="D89" s="127" t="str">
        <f>ResultsProcessing!B107</f>
        <v>PR14.1</v>
      </c>
      <c r="E89" s="135" t="str">
        <f>IF(ResultsProcessing!D107="No","Not in scope",IF(ResultsProcessing!C107="Select…. ","Not Answered",IF(ResultsProcessing!C107&gt;=0,"Passed","Not Passed")))</f>
        <v>Not Answered</v>
      </c>
      <c r="F89" s="135" t="str">
        <f>IF(ResultsProcessing!D107="No","Not in scope",IF(ResultsProcessing!C107="Select…. ","Not Answered",IF(ResultsProcessing!C107&gt;=1,"Passed","Not Passed")))</f>
        <v>Not Answered</v>
      </c>
      <c r="G89" s="135" t="str">
        <f>IF(ResultsProcessing!D107="No","Not in scope",IF(ResultsProcessing!C107="Select…. ","Not Answered",IF(ResultsProcessing!C107&gt;=2,"Passed","Not Passed")))</f>
        <v>Not Answered</v>
      </c>
      <c r="H89" s="135" t="str">
        <f>IF(ResultsProcessing!D107="No","Not in scope",IF(ResultsProcessing!C107="Select…. ","Not Answered",IF(ResultsProcessing!C107&gt;=3,"Passed","Not Passed")))</f>
        <v>Not Answered</v>
      </c>
      <c r="I89" s="129"/>
      <c r="J89" s="19" t="str">
        <f>IF(ResultsProcessing!E107="Select…. ","No target set",IF(ResultsProcessing!$C107="Select…. ","No result given",IF(ResultsProcessing!$C107&gt;=ResultsProcessing!$E107,"Targets met","Targets not met")))</f>
        <v>No target set</v>
      </c>
      <c r="K89" s="21"/>
      <c r="L89" s="21"/>
      <c r="M89" s="21"/>
    </row>
    <row r="90" spans="1:13" x14ac:dyDescent="0.2">
      <c r="A90" s="267"/>
      <c r="B90" s="268"/>
      <c r="C90" s="269"/>
      <c r="D90" s="136" t="str">
        <f>ResultsProcessing!B108</f>
        <v>PR14.2</v>
      </c>
      <c r="E90" s="137" t="str">
        <f>IF(ResultsProcessing!D108="No","Not in scope",IF(ResultsProcessing!C108="Select…. ","Not Answered",IF(ResultsProcessing!C108&gt;=0,"Passed","Not Passed")))</f>
        <v>Not Answered</v>
      </c>
      <c r="F90" s="137" t="str">
        <f>IF(ResultsProcessing!D108="No","Not in scope",IF(ResultsProcessing!C108="Select…. ","Not Answered",IF(ResultsProcessing!C108&gt;=1,"Passed","Not Passed")))</f>
        <v>Not Answered</v>
      </c>
      <c r="G90" s="137" t="str">
        <f>IF(ResultsProcessing!D108="No","Not in scope",IF(ResultsProcessing!C108="Select…. ","Not Answered",IF(ResultsProcessing!C108&gt;=2,"Passed","Not Passed")))</f>
        <v>Not Answered</v>
      </c>
      <c r="H90" s="137" t="str">
        <f>IF(ResultsProcessing!D108="No","Not in scope",IF(ResultsProcessing!C108="Select…. ","Not Answered",IF(ResultsProcessing!C108&gt;=3,"Passed","Not Passed")))</f>
        <v>Not Answered</v>
      </c>
      <c r="I90" s="129"/>
      <c r="J90" s="19" t="str">
        <f>IF(ResultsProcessing!E108="Select…. ","No target set",IF(ResultsProcessing!$C108="Select…. ","No result given",IF(ResultsProcessing!$C108&gt;=ResultsProcessing!$E108,"Targets met","Targets not met")))</f>
        <v>No target set</v>
      </c>
      <c r="K90" s="21"/>
      <c r="L90" s="21"/>
      <c r="M90" s="21"/>
    </row>
    <row r="91" spans="1:13" x14ac:dyDescent="0.2">
      <c r="A91" s="138"/>
      <c r="B91" s="139"/>
      <c r="C91" s="139"/>
      <c r="D91" s="16"/>
    </row>
    <row r="92" spans="1:13" x14ac:dyDescent="0.2">
      <c r="D92" s="16"/>
    </row>
    <row r="93" spans="1:13" x14ac:dyDescent="0.2">
      <c r="D93" s="16"/>
    </row>
    <row r="94" spans="1:13" x14ac:dyDescent="0.2">
      <c r="D94" s="16"/>
    </row>
    <row r="95" spans="1:13" x14ac:dyDescent="0.2">
      <c r="D95" s="16"/>
    </row>
    <row r="96" spans="1:13" x14ac:dyDescent="0.2">
      <c r="D96" s="16"/>
    </row>
    <row r="97" spans="4:4" x14ac:dyDescent="0.2">
      <c r="D97" s="16"/>
    </row>
  </sheetData>
  <sheetProtection password="C46A" sheet="1" objects="1" scenarios="1"/>
  <mergeCells count="64">
    <mergeCell ref="C8:C11"/>
    <mergeCell ref="B6:B7"/>
    <mergeCell ref="C6:C7"/>
    <mergeCell ref="C1:G1"/>
    <mergeCell ref="C2:G2"/>
    <mergeCell ref="B4:C4"/>
    <mergeCell ref="E4:H4"/>
    <mergeCell ref="A6:A7"/>
    <mergeCell ref="A8:A11"/>
    <mergeCell ref="B8:B11"/>
    <mergeCell ref="A13:A15"/>
    <mergeCell ref="B13:B15"/>
    <mergeCell ref="B20:B21"/>
    <mergeCell ref="A20:A21"/>
    <mergeCell ref="C13:C15"/>
    <mergeCell ref="A16:A17"/>
    <mergeCell ref="B16:B17"/>
    <mergeCell ref="C16:C17"/>
    <mergeCell ref="A18:A19"/>
    <mergeCell ref="B18:B19"/>
    <mergeCell ref="C18:C19"/>
    <mergeCell ref="A40:A43"/>
    <mergeCell ref="B40:B43"/>
    <mergeCell ref="C40:C43"/>
    <mergeCell ref="C20:C21"/>
    <mergeCell ref="B22:B25"/>
    <mergeCell ref="C22:C25"/>
    <mergeCell ref="A26:A32"/>
    <mergeCell ref="B26:B32"/>
    <mergeCell ref="C26:C32"/>
    <mergeCell ref="A33:A35"/>
    <mergeCell ref="A22:A25"/>
    <mergeCell ref="B33:B35"/>
    <mergeCell ref="C33:C35"/>
    <mergeCell ref="A36:A39"/>
    <mergeCell ref="B36:B39"/>
    <mergeCell ref="C36:C39"/>
    <mergeCell ref="A66:A69"/>
    <mergeCell ref="B66:B69"/>
    <mergeCell ref="C66:C69"/>
    <mergeCell ref="A44:A48"/>
    <mergeCell ref="B44:B48"/>
    <mergeCell ref="C44:C48"/>
    <mergeCell ref="A49:A54"/>
    <mergeCell ref="B49:B54"/>
    <mergeCell ref="C49:C54"/>
    <mergeCell ref="A55:A58"/>
    <mergeCell ref="B55:B58"/>
    <mergeCell ref="C55:C58"/>
    <mergeCell ref="A59:A65"/>
    <mergeCell ref="B59:B65"/>
    <mergeCell ref="C59:C65"/>
    <mergeCell ref="A70:A75"/>
    <mergeCell ref="B70:B75"/>
    <mergeCell ref="C70:C75"/>
    <mergeCell ref="A76:A82"/>
    <mergeCell ref="B76:B82"/>
    <mergeCell ref="C76:C82"/>
    <mergeCell ref="A83:A88"/>
    <mergeCell ref="B83:B88"/>
    <mergeCell ref="C83:C88"/>
    <mergeCell ref="A89:A90"/>
    <mergeCell ref="B89:B90"/>
    <mergeCell ref="C89:C90"/>
  </mergeCells>
  <phoneticPr fontId="36" type="noConversion"/>
  <conditionalFormatting sqref="A6:A7">
    <cfRule type="expression" dxfId="17" priority="15">
      <formula>$B6="No"</formula>
    </cfRule>
  </conditionalFormatting>
  <conditionalFormatting sqref="E6:I90">
    <cfRule type="expression" dxfId="16" priority="12">
      <formula>E6="Not in scope"</formula>
    </cfRule>
  </conditionalFormatting>
  <conditionalFormatting sqref="J6:J90">
    <cfRule type="expression" dxfId="15" priority="1">
      <formula>$J6="No result given"</formula>
    </cfRule>
    <cfRule type="expression" dxfId="14" priority="2">
      <formula>$J6="No target set"</formula>
    </cfRule>
    <cfRule type="expression" dxfId="13" priority="3">
      <formula>$J6="Targets not met"</formula>
    </cfRule>
    <cfRule type="expression" dxfId="12" priority="4">
      <formula>$J6="Targets met"</formula>
    </cfRule>
  </conditionalFormatting>
  <pageMargins left="0.75000000000000011" right="0.75000000000000011" top="1" bottom="1" header="0.5" footer="0.5"/>
  <pageSetup paperSize="8" scale="50" orientation="portrait" horizontalDpi="4294967292" verticalDpi="4294967292" r:id="rId1"/>
  <colBreaks count="1" manualBreakCount="1">
    <brk id="13"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6" id="{5BBEF256-9231-424E-9DF6-3EC081743B71}">
            <xm:f>AND(E6="Not passed",ResultsProcessing!F24="No")</xm:f>
            <x14:dxf>
              <font>
                <color theme="5" tint="0.59996337778862885"/>
              </font>
              <fill>
                <patternFill>
                  <bgColor theme="8" tint="0.79998168889431442"/>
                </patternFill>
              </fill>
            </x14:dxf>
          </x14:cfRule>
          <xm:sqref>E6:I90</xm:sqref>
        </x14:conditionalFormatting>
        <x14:conditionalFormatting xmlns:xm="http://schemas.microsoft.com/office/excel/2006/main">
          <x14:cfRule type="expression" priority="7" id="{2CCAFB42-8D40-4DDA-9BAF-36550D9C8F21}">
            <xm:f>AND(E6="Not Passed",OR(ResultsProcessing!F24="Yes",ResultsProcessing!F24="No target set"))</xm:f>
            <x14:dxf>
              <font>
                <color rgb="FFC00000"/>
              </font>
              <fill>
                <patternFill>
                  <bgColor rgb="FFFF9797"/>
                </patternFill>
              </fill>
            </x14:dxf>
          </x14:cfRule>
          <x14:cfRule type="expression" priority="8" id="{E2CA1182-52CC-4496-97ED-0FF991CD5237}">
            <xm:f>AND(E6="Passed",ResultsProcessing!F24="No")</xm:f>
            <x14:dxf>
              <font>
                <color theme="4" tint="-0.24994659260841701"/>
              </font>
              <fill>
                <patternFill>
                  <bgColor theme="8" tint="0.59996337778862885"/>
                </patternFill>
              </fill>
            </x14:dxf>
          </x14:cfRule>
          <xm:sqref>E6:I90</xm:sqref>
        </x14:conditionalFormatting>
        <x14:conditionalFormatting xmlns:xm="http://schemas.microsoft.com/office/excel/2006/main">
          <x14:cfRule type="expression" priority="9" id="{B71B5B15-B3E7-47BE-BD7C-77D4FC05CC2B}">
            <xm:f>AND(E6="Passed",ResultsProcessing!$D24="Yes",OR(ResultsProcessing!F24="Yes",ResultsProcessing!F24="No target set"))</xm:f>
            <x14:dxf>
              <font>
                <b/>
                <i val="0"/>
                <color rgb="FF007434"/>
              </font>
              <fill>
                <patternFill patternType="solid">
                  <bgColor rgb="FF8FFFA4"/>
                </patternFill>
              </fill>
            </x14:dxf>
          </x14:cfRule>
          <x14:cfRule type="expression" priority="13" id="{8DC9381A-EB6F-4F62-BA10-67F4F94101B0}">
            <xm:f>AND(E6="Not Answered",ResultsProcessing!$D24="Yes")</xm:f>
            <x14:dxf>
              <font>
                <color theme="9" tint="-0.499984740745262"/>
              </font>
              <fill>
                <patternFill>
                  <bgColor rgb="FFFBF3B5"/>
                </patternFill>
              </fill>
            </x14:dxf>
          </x14:cfRule>
          <xm:sqref>E6:I90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8"/>
  <sheetViews>
    <sheetView topLeftCell="A19" workbookViewId="0">
      <selection activeCell="F24" sqref="F24"/>
    </sheetView>
  </sheetViews>
  <sheetFormatPr baseColWidth="10" defaultColWidth="8.83203125" defaultRowHeight="16" x14ac:dyDescent="0.2"/>
  <cols>
    <col min="1" max="1" width="10.83203125" customWidth="1"/>
    <col min="2" max="2" width="8.83203125" customWidth="1"/>
    <col min="3" max="3" width="15.83203125" bestFit="1" customWidth="1"/>
    <col min="4" max="4" width="11" style="110" customWidth="1"/>
    <col min="5" max="5" width="8.83203125" customWidth="1"/>
    <col min="6" max="6" width="13.83203125" customWidth="1"/>
    <col min="7" max="7" width="11.33203125" customWidth="1"/>
    <col min="8" max="8" width="10.83203125" customWidth="1"/>
    <col min="9" max="9" width="12.1640625" customWidth="1"/>
    <col min="10" max="10" width="6.83203125" customWidth="1"/>
    <col min="11" max="11" width="7.5" customWidth="1"/>
    <col min="12" max="12" width="16.1640625" customWidth="1"/>
  </cols>
  <sheetData>
    <row r="1" spans="1:3" x14ac:dyDescent="0.2">
      <c r="A1" s="3" t="s">
        <v>340</v>
      </c>
      <c r="B1" s="1" t="s">
        <v>219</v>
      </c>
      <c r="C1" t="s">
        <v>363</v>
      </c>
    </row>
    <row r="2" spans="1:3" x14ac:dyDescent="0.2">
      <c r="A2" t="str">
        <f>'2. Process scope &amp; goals'!B9:B9</f>
        <v>GR1: Top Management Commitment &amp; Responsibility</v>
      </c>
      <c r="B2" s="1" t="str">
        <f>'2. Process scope &amp; goals'!C9:C9</f>
        <v>Yes</v>
      </c>
      <c r="C2" t="str">
        <f>'2. Process scope &amp; goals'!D9:D9</f>
        <v xml:space="preserve">Select…. </v>
      </c>
    </row>
    <row r="3" spans="1:3" x14ac:dyDescent="0.2">
      <c r="A3" t="str">
        <f>'2. Process scope &amp; goals'!B10:B10</f>
        <v>GR2: Documentation</v>
      </c>
      <c r="B3" s="1" t="str">
        <f>'2. Process scope &amp; goals'!C10:C10</f>
        <v>Yes</v>
      </c>
      <c r="C3" t="str">
        <f>'2. Process scope &amp; goals'!D10:D10</f>
        <v xml:space="preserve">Select…. </v>
      </c>
    </row>
    <row r="4" spans="1:3" x14ac:dyDescent="0.2">
      <c r="A4" t="str">
        <f>'2. Process scope &amp; goals'!B11:B11</f>
        <v>GR3: Defining The Scope of Service Management</v>
      </c>
      <c r="B4" s="1" t="str">
        <f>'2. Process scope &amp; goals'!C11:C11</f>
        <v>Yes</v>
      </c>
      <c r="C4" t="str">
        <f>'2. Process scope &amp; goals'!D11:D11</f>
        <v xml:space="preserve">Select…. </v>
      </c>
    </row>
    <row r="5" spans="1:3" x14ac:dyDescent="0.2">
      <c r="A5" t="str">
        <f>'2. Process scope &amp; goals'!B12:B12</f>
        <v>GR4: Planning Service Management (PLAN)</v>
      </c>
      <c r="B5" s="1" t="str">
        <f>'2. Process scope &amp; goals'!C12:C12</f>
        <v>Yes</v>
      </c>
      <c r="C5" t="str">
        <f>'2. Process scope &amp; goals'!D12:D12</f>
        <v xml:space="preserve">Select…. </v>
      </c>
    </row>
    <row r="6" spans="1:3" x14ac:dyDescent="0.2">
      <c r="A6" t="str">
        <f>'2. Process scope &amp; goals'!B13:B13</f>
        <v>GR5: Implementing Service Management (DO)</v>
      </c>
      <c r="B6" s="1" t="str">
        <f>'2. Process scope &amp; goals'!C13:C13</f>
        <v>Yes</v>
      </c>
      <c r="C6" t="str">
        <f>'2. Process scope &amp; goals'!D13:D13</f>
        <v xml:space="preserve">Select…. </v>
      </c>
    </row>
    <row r="7" spans="1:3" x14ac:dyDescent="0.2">
      <c r="A7" t="str">
        <f>'2. Process scope &amp; goals'!B14:B14</f>
        <v>GR6: Monitoring and Reviewing Service Management (CHECK)</v>
      </c>
      <c r="B7" s="1" t="str">
        <f>'2. Process scope &amp; goals'!C14:C14</f>
        <v>Yes</v>
      </c>
      <c r="C7" t="str">
        <f>'2. Process scope &amp; goals'!D14:D14</f>
        <v xml:space="preserve">Select…. </v>
      </c>
    </row>
    <row r="8" spans="1:3" x14ac:dyDescent="0.2">
      <c r="A8" t="str">
        <f>'2. Process scope &amp; goals'!B15:B15</f>
        <v>GR7: Continually Improving Service Management (ACT)</v>
      </c>
      <c r="B8" s="1" t="str">
        <f>'2. Process scope &amp; goals'!C15:C15</f>
        <v>Yes</v>
      </c>
      <c r="C8" t="str">
        <f>'2. Process scope &amp; goals'!D15:D15</f>
        <v xml:space="preserve">Select…. </v>
      </c>
    </row>
    <row r="9" spans="1:3" x14ac:dyDescent="0.2">
      <c r="A9" t="str">
        <f>'2. Process scope &amp; goals'!B17:B17</f>
        <v>PR1: Service Portfolio Management</v>
      </c>
      <c r="B9" s="1" t="str">
        <f>'2. Process scope &amp; goals'!C17:C17</f>
        <v>Yes</v>
      </c>
      <c r="C9" t="str">
        <f>'2. Process scope &amp; goals'!D17:D17</f>
        <v xml:space="preserve">Select…. </v>
      </c>
    </row>
    <row r="10" spans="1:3" x14ac:dyDescent="0.2">
      <c r="A10" t="str">
        <f>'2. Process scope &amp; goals'!B18:B18</f>
        <v>PR2: Service Level Management</v>
      </c>
      <c r="B10" s="1" t="str">
        <f>'2. Process scope &amp; goals'!C18:C18</f>
        <v>Yes</v>
      </c>
      <c r="C10" t="str">
        <f>'2. Process scope &amp; goals'!D18:D18</f>
        <v xml:space="preserve">Select…. </v>
      </c>
    </row>
    <row r="11" spans="1:3" x14ac:dyDescent="0.2">
      <c r="A11" t="str">
        <f>'2. Process scope &amp; goals'!B19:B19</f>
        <v>PR3: Service Reporting</v>
      </c>
      <c r="B11" s="1" t="str">
        <f>'2. Process scope &amp; goals'!C19:C19</f>
        <v>Yes</v>
      </c>
      <c r="C11" t="str">
        <f>'2. Process scope &amp; goals'!D19:D19</f>
        <v xml:space="preserve">Select…. </v>
      </c>
    </row>
    <row r="12" spans="1:3" x14ac:dyDescent="0.2">
      <c r="A12" t="str">
        <f>'2. Process scope &amp; goals'!B20:B20</f>
        <v>PR4: Service Availability and Continuity Management</v>
      </c>
      <c r="B12" s="1" t="str">
        <f>'2. Process scope &amp; goals'!C20:C20</f>
        <v>Yes</v>
      </c>
      <c r="C12" t="str">
        <f>'2. Process scope &amp; goals'!D20:D20</f>
        <v xml:space="preserve">Select…. </v>
      </c>
    </row>
    <row r="13" spans="1:3" x14ac:dyDescent="0.2">
      <c r="A13" t="str">
        <f>'2. Process scope &amp; goals'!B21:B21</f>
        <v>PR5: Capacity Management</v>
      </c>
      <c r="B13" s="1" t="str">
        <f>'2. Process scope &amp; goals'!C21:C21</f>
        <v>Yes</v>
      </c>
      <c r="C13" t="str">
        <f>'2. Process scope &amp; goals'!D21:D21</f>
        <v xml:space="preserve">Select…. </v>
      </c>
    </row>
    <row r="14" spans="1:3" x14ac:dyDescent="0.2">
      <c r="A14" t="str">
        <f>'2. Process scope &amp; goals'!B22:B22</f>
        <v>PR6: Information Security Management</v>
      </c>
      <c r="B14" s="1" t="str">
        <f>'2. Process scope &amp; goals'!C22:C22</f>
        <v>Yes</v>
      </c>
      <c r="C14" t="str">
        <f>'2. Process scope &amp; goals'!D22:D22</f>
        <v xml:space="preserve">Select…. </v>
      </c>
    </row>
    <row r="15" spans="1:3" x14ac:dyDescent="0.2">
      <c r="A15" t="str">
        <f>'2. Process scope &amp; goals'!B23:B23</f>
        <v>PR7: Customer Relationship Management</v>
      </c>
      <c r="B15" s="1" t="str">
        <f>'2. Process scope &amp; goals'!C23:C23</f>
        <v>Yes</v>
      </c>
      <c r="C15" t="str">
        <f>'2. Process scope &amp; goals'!D23:D23</f>
        <v xml:space="preserve">Select…. </v>
      </c>
    </row>
    <row r="16" spans="1:3" x14ac:dyDescent="0.2">
      <c r="A16" t="str">
        <f>'2. Process scope &amp; goals'!B24:B24</f>
        <v>PR8: Supplier Relationship management</v>
      </c>
      <c r="B16" s="1" t="str">
        <f>'2. Process scope &amp; goals'!C24:C24</f>
        <v>Yes</v>
      </c>
      <c r="C16" t="str">
        <f>'2. Process scope &amp; goals'!D24:D24</f>
        <v xml:space="preserve">Select…. </v>
      </c>
    </row>
    <row r="17" spans="1:10" x14ac:dyDescent="0.2">
      <c r="A17" t="str">
        <f>'2. Process scope &amp; goals'!B25:B25</f>
        <v>PR9: Incident and Service Request Management</v>
      </c>
      <c r="B17" s="1" t="str">
        <f>'2. Process scope &amp; goals'!C25:C25</f>
        <v>Yes</v>
      </c>
      <c r="C17" t="str">
        <f>'2. Process scope &amp; goals'!D25:D25</f>
        <v xml:space="preserve">Select…. </v>
      </c>
    </row>
    <row r="18" spans="1:10" x14ac:dyDescent="0.2">
      <c r="A18" t="str">
        <f>'2. Process scope &amp; goals'!B26:B26</f>
        <v>PR10: Problem Management</v>
      </c>
      <c r="B18" s="1" t="str">
        <f>'2. Process scope &amp; goals'!C26:C26</f>
        <v>Yes</v>
      </c>
      <c r="C18" t="str">
        <f>'2. Process scope &amp; goals'!D26:D26</f>
        <v xml:space="preserve">Select…. </v>
      </c>
    </row>
    <row r="19" spans="1:10" x14ac:dyDescent="0.2">
      <c r="A19" t="str">
        <f>'2. Process scope &amp; goals'!B27:B27</f>
        <v>PR11: Configuration Management</v>
      </c>
      <c r="B19" s="1" t="str">
        <f>'2. Process scope &amp; goals'!C27:C27</f>
        <v>Yes</v>
      </c>
      <c r="C19" t="str">
        <f>'2. Process scope &amp; goals'!D27:D27</f>
        <v xml:space="preserve">Select…. </v>
      </c>
    </row>
    <row r="20" spans="1:10" x14ac:dyDescent="0.2">
      <c r="A20" t="str">
        <f>'2. Process scope &amp; goals'!B28:B28</f>
        <v>PR12: Change Management</v>
      </c>
      <c r="B20" s="1" t="str">
        <f>'2. Process scope &amp; goals'!C28:C28</f>
        <v>Yes</v>
      </c>
      <c r="C20" t="str">
        <f>'2. Process scope &amp; goals'!D28:D28</f>
        <v xml:space="preserve">Select…. </v>
      </c>
    </row>
    <row r="21" spans="1:10" x14ac:dyDescent="0.2">
      <c r="A21" t="str">
        <f>'2. Process scope &amp; goals'!B29:B29</f>
        <v>PR13: Release and Deployment Management</v>
      </c>
      <c r="B21" s="1" t="str">
        <f>'2. Process scope &amp; goals'!C29:C29</f>
        <v>Yes</v>
      </c>
      <c r="C21" t="str">
        <f>'2. Process scope &amp; goals'!D29:D29</f>
        <v xml:space="preserve">Select…. </v>
      </c>
    </row>
    <row r="22" spans="1:10" x14ac:dyDescent="0.2">
      <c r="A22" t="str">
        <f>'2. Process scope &amp; goals'!B30:B30</f>
        <v>PR14: Continual Service Improvement Management</v>
      </c>
      <c r="B22" s="1" t="str">
        <f>'2. Process scope &amp; goals'!C30:C30</f>
        <v>Yes</v>
      </c>
      <c r="C22" t="str">
        <f>'2. Process scope &amp; goals'!D30:D30</f>
        <v xml:space="preserve">Select…. </v>
      </c>
    </row>
    <row r="23" spans="1:10" ht="36.75" customHeight="1" x14ac:dyDescent="0.2">
      <c r="A23" t="s">
        <v>340</v>
      </c>
      <c r="B23" t="s">
        <v>339</v>
      </c>
      <c r="C23" s="1" t="s">
        <v>218</v>
      </c>
      <c r="D23" s="117" t="s">
        <v>362</v>
      </c>
      <c r="E23" s="118" t="s">
        <v>220</v>
      </c>
      <c r="F23" s="3" t="s">
        <v>254</v>
      </c>
      <c r="G23" s="3" t="s">
        <v>255</v>
      </c>
      <c r="H23" s="3" t="s">
        <v>256</v>
      </c>
      <c r="I23" s="3" t="s">
        <v>222</v>
      </c>
      <c r="J23" s="3" t="s">
        <v>365</v>
      </c>
    </row>
    <row r="24" spans="1:10" x14ac:dyDescent="0.2">
      <c r="A24" t="s">
        <v>341</v>
      </c>
      <c r="B24" t="str">
        <f>'3. Process Assessment'!C5</f>
        <v>GR1.1</v>
      </c>
      <c r="C24" t="str">
        <f>'3. Process Assessment'!G5</f>
        <v xml:space="preserve">Select…. </v>
      </c>
      <c r="D24" s="110" t="str">
        <f>$B$2</f>
        <v>Yes</v>
      </c>
      <c r="E24" s="128" t="str">
        <f>$C$2</f>
        <v xml:space="preserve">Select…. </v>
      </c>
      <c r="F24" t="str">
        <f>IF(E24="Select…. ", "No target set", IF(E24&gt;=0,"Yes","No"))</f>
        <v>No target set</v>
      </c>
      <c r="G24" t="str">
        <f>IF(E24="Select…. ", "No target set", IF(E24&gt;=1,"Yes","No"))</f>
        <v>No target set</v>
      </c>
      <c r="H24" t="str">
        <f>IF(E24="Select…. ", "No target set", IF(E24&gt;=2,"Yes","No"))</f>
        <v>No target set</v>
      </c>
      <c r="I24" t="str">
        <f>IF(E24="Select…. ", "No target set", IF(E24&gt;=3,"Yes","No"))</f>
        <v>No target set</v>
      </c>
      <c r="J24" s="3">
        <v>1</v>
      </c>
    </row>
    <row r="25" spans="1:10" x14ac:dyDescent="0.2">
      <c r="A25" t="s">
        <v>341</v>
      </c>
      <c r="B25" t="str">
        <f>'3. Process Assessment'!C8</f>
        <v>GR1.2</v>
      </c>
      <c r="C25" t="str">
        <f>'3. Process Assessment'!G8</f>
        <v xml:space="preserve">Select…. </v>
      </c>
      <c r="D25" s="110" t="str">
        <f>$B$2</f>
        <v>Yes</v>
      </c>
      <c r="E25" s="128" t="str">
        <f>$C$2</f>
        <v xml:space="preserve">Select…. </v>
      </c>
      <c r="F25" t="str">
        <f t="shared" ref="F25:F88" si="0">IF(E25="Select…. ", "No target set", IF(E25&gt;=0,"Yes","No"))</f>
        <v>No target set</v>
      </c>
      <c r="G25" t="str">
        <f t="shared" ref="G25:G88" si="1">IF(E25="Select…. ", "No target set", IF(E25&gt;=1,"Yes","No"))</f>
        <v>No target set</v>
      </c>
      <c r="H25" t="str">
        <f t="shared" ref="H25:H88" si="2">IF(E25="Select…. ", "No target set", IF(E25&gt;=2,"Yes","No"))</f>
        <v>No target set</v>
      </c>
      <c r="I25" t="str">
        <f t="shared" ref="I25:I88" si="3">IF(E25="Select…. ", "No target set", IF(E25&gt;=3,"Yes","No"))</f>
        <v>No target set</v>
      </c>
      <c r="J25" s="3">
        <v>2</v>
      </c>
    </row>
    <row r="26" spans="1:10" x14ac:dyDescent="0.2">
      <c r="A26" t="s">
        <v>342</v>
      </c>
      <c r="B26" t="str">
        <f>'3. Process Assessment'!C11</f>
        <v>GR2.1</v>
      </c>
      <c r="C26" t="str">
        <f>'3. Process Assessment'!G11</f>
        <v xml:space="preserve">Select…. </v>
      </c>
      <c r="D26" s="110" t="str">
        <f>$B$3</f>
        <v>Yes</v>
      </c>
      <c r="E26" s="128" t="str">
        <f>$C$3</f>
        <v xml:space="preserve">Select…. </v>
      </c>
      <c r="F26" t="str">
        <f t="shared" si="0"/>
        <v>No target set</v>
      </c>
      <c r="G26" t="str">
        <f t="shared" si="1"/>
        <v>No target set</v>
      </c>
      <c r="H26" t="str">
        <f t="shared" si="2"/>
        <v>No target set</v>
      </c>
      <c r="I26" t="str">
        <f t="shared" si="3"/>
        <v>No target set</v>
      </c>
      <c r="J26" s="3">
        <v>3</v>
      </c>
    </row>
    <row r="27" spans="1:10" x14ac:dyDescent="0.2">
      <c r="A27" t="s">
        <v>342</v>
      </c>
      <c r="B27" t="str">
        <f>'3. Process Assessment'!C14</f>
        <v>GR2.2</v>
      </c>
      <c r="C27" t="str">
        <f>'3. Process Assessment'!G14</f>
        <v xml:space="preserve">Select…. </v>
      </c>
      <c r="D27" s="110" t="str">
        <f t="shared" ref="D27:D29" si="4">$B$3</f>
        <v>Yes</v>
      </c>
      <c r="E27" s="128" t="str">
        <f>$C$3</f>
        <v xml:space="preserve">Select…. </v>
      </c>
      <c r="F27" t="str">
        <f t="shared" si="0"/>
        <v>No target set</v>
      </c>
      <c r="G27" t="str">
        <f t="shared" si="1"/>
        <v>No target set</v>
      </c>
      <c r="H27" t="str">
        <f t="shared" si="2"/>
        <v>No target set</v>
      </c>
      <c r="I27" t="str">
        <f t="shared" si="3"/>
        <v>No target set</v>
      </c>
      <c r="J27" s="3">
        <v>4</v>
      </c>
    </row>
    <row r="28" spans="1:10" x14ac:dyDescent="0.2">
      <c r="A28" t="s">
        <v>342</v>
      </c>
      <c r="B28" t="str">
        <f>'3. Process Assessment'!C17</f>
        <v>GR2.3</v>
      </c>
      <c r="C28" t="str">
        <f>'3. Process Assessment'!G17</f>
        <v xml:space="preserve">Select…. </v>
      </c>
      <c r="D28" s="110" t="str">
        <f t="shared" si="4"/>
        <v>Yes</v>
      </c>
      <c r="E28" s="128" t="str">
        <f>$C$3</f>
        <v xml:space="preserve">Select…. </v>
      </c>
      <c r="F28" t="str">
        <f t="shared" si="0"/>
        <v>No target set</v>
      </c>
      <c r="G28" t="str">
        <f t="shared" si="1"/>
        <v>No target set</v>
      </c>
      <c r="H28" t="str">
        <f t="shared" si="2"/>
        <v>No target set</v>
      </c>
      <c r="I28" t="str">
        <f t="shared" si="3"/>
        <v>No target set</v>
      </c>
      <c r="J28" s="3">
        <v>5</v>
      </c>
    </row>
    <row r="29" spans="1:10" x14ac:dyDescent="0.2">
      <c r="A29" t="s">
        <v>342</v>
      </c>
      <c r="B29" t="str">
        <f>'3. Process Assessment'!C20</f>
        <v>GR2.4</v>
      </c>
      <c r="C29" t="str">
        <f>'3. Process Assessment'!G20</f>
        <v xml:space="preserve">Select…. </v>
      </c>
      <c r="D29" s="110" t="str">
        <f t="shared" si="4"/>
        <v>Yes</v>
      </c>
      <c r="E29" s="128" t="str">
        <f>$C$3</f>
        <v xml:space="preserve">Select…. </v>
      </c>
      <c r="F29" t="str">
        <f t="shared" si="0"/>
        <v>No target set</v>
      </c>
      <c r="G29" t="str">
        <f t="shared" si="1"/>
        <v>No target set</v>
      </c>
      <c r="H29" t="str">
        <f t="shared" si="2"/>
        <v>No target set</v>
      </c>
      <c r="I29" t="str">
        <f t="shared" si="3"/>
        <v>No target set</v>
      </c>
      <c r="J29" s="3">
        <v>6</v>
      </c>
    </row>
    <row r="30" spans="1:10" x14ac:dyDescent="0.2">
      <c r="A30" t="s">
        <v>343</v>
      </c>
      <c r="B30" t="str">
        <f>'3. Process Assessment'!C23</f>
        <v>GR3.1</v>
      </c>
      <c r="C30" t="str">
        <f>'3. Process Assessment'!G23</f>
        <v xml:space="preserve">Select…. </v>
      </c>
      <c r="D30" s="110" t="str">
        <f>$B$4</f>
        <v>Yes</v>
      </c>
      <c r="E30" s="128" t="str">
        <f>$C$4</f>
        <v xml:space="preserve">Select…. </v>
      </c>
      <c r="F30" t="str">
        <f t="shared" si="0"/>
        <v>No target set</v>
      </c>
      <c r="G30" t="str">
        <f t="shared" si="1"/>
        <v>No target set</v>
      </c>
      <c r="H30" t="str">
        <f t="shared" si="2"/>
        <v>No target set</v>
      </c>
      <c r="I30" t="str">
        <f t="shared" si="3"/>
        <v>No target set</v>
      </c>
      <c r="J30" s="3">
        <v>7</v>
      </c>
    </row>
    <row r="31" spans="1:10" x14ac:dyDescent="0.2">
      <c r="A31" t="s">
        <v>344</v>
      </c>
      <c r="B31" t="str">
        <f>'3. Process Assessment'!C26</f>
        <v>GR4.1</v>
      </c>
      <c r="C31" t="str">
        <f>'3. Process Assessment'!G26</f>
        <v xml:space="preserve">Select…. </v>
      </c>
      <c r="D31" s="110" t="str">
        <f>$B$5</f>
        <v>Yes</v>
      </c>
      <c r="E31" s="128" t="str">
        <f>$C$5</f>
        <v xml:space="preserve">Select…. </v>
      </c>
      <c r="F31" t="str">
        <f t="shared" si="0"/>
        <v>No target set</v>
      </c>
      <c r="G31" t="str">
        <f t="shared" si="1"/>
        <v>No target set</v>
      </c>
      <c r="H31" t="str">
        <f t="shared" si="2"/>
        <v>No target set</v>
      </c>
      <c r="I31" t="str">
        <f t="shared" si="3"/>
        <v>No target set</v>
      </c>
      <c r="J31" s="3">
        <v>8</v>
      </c>
    </row>
    <row r="32" spans="1:10" x14ac:dyDescent="0.2">
      <c r="A32" t="s">
        <v>344</v>
      </c>
      <c r="B32" t="str">
        <f>'3. Process Assessment'!C29</f>
        <v>GR4.2</v>
      </c>
      <c r="C32" t="str">
        <f>'3. Process Assessment'!G29</f>
        <v xml:space="preserve">Select…. </v>
      </c>
      <c r="D32" s="110" t="str">
        <f>$B$5</f>
        <v>Yes</v>
      </c>
      <c r="E32" s="128" t="str">
        <f>$C$5</f>
        <v xml:space="preserve">Select…. </v>
      </c>
      <c r="F32" t="str">
        <f t="shared" si="0"/>
        <v>No target set</v>
      </c>
      <c r="G32" t="str">
        <f t="shared" si="1"/>
        <v>No target set</v>
      </c>
      <c r="H32" t="str">
        <f t="shared" si="2"/>
        <v>No target set</v>
      </c>
      <c r="I32" t="str">
        <f t="shared" si="3"/>
        <v>No target set</v>
      </c>
      <c r="J32" s="3">
        <v>9</v>
      </c>
    </row>
    <row r="33" spans="1:17" x14ac:dyDescent="0.2">
      <c r="A33" t="s">
        <v>344</v>
      </c>
      <c r="B33" t="str">
        <f>'3. Process Assessment'!C32</f>
        <v>GR4.3</v>
      </c>
      <c r="C33" t="str">
        <f>'3. Process Assessment'!G32</f>
        <v xml:space="preserve">Select…. </v>
      </c>
      <c r="D33" s="110" t="str">
        <f>$B$5</f>
        <v>Yes</v>
      </c>
      <c r="E33" s="128" t="str">
        <f>$C$5</f>
        <v xml:space="preserve">Select…. </v>
      </c>
      <c r="F33" t="str">
        <f t="shared" si="0"/>
        <v>No target set</v>
      </c>
      <c r="G33" t="str">
        <f t="shared" si="1"/>
        <v>No target set</v>
      </c>
      <c r="H33" t="str">
        <f t="shared" si="2"/>
        <v>No target set</v>
      </c>
      <c r="I33" t="str">
        <f t="shared" si="3"/>
        <v>No target set</v>
      </c>
      <c r="J33" s="3">
        <v>10</v>
      </c>
    </row>
    <row r="34" spans="1:17" x14ac:dyDescent="0.2">
      <c r="A34" t="s">
        <v>345</v>
      </c>
      <c r="B34" t="str">
        <f>'3. Process Assessment'!C35</f>
        <v>GR5.1</v>
      </c>
      <c r="C34" t="str">
        <f>'3. Process Assessment'!G35</f>
        <v xml:space="preserve">Select…. </v>
      </c>
      <c r="D34" s="110" t="str">
        <f>$B$6</f>
        <v>Yes</v>
      </c>
      <c r="E34" s="128" t="str">
        <f>$C$6</f>
        <v xml:space="preserve">Select…. </v>
      </c>
      <c r="F34" t="str">
        <f t="shared" si="0"/>
        <v>No target set</v>
      </c>
      <c r="G34" t="str">
        <f t="shared" si="1"/>
        <v>No target set</v>
      </c>
      <c r="H34" t="str">
        <f t="shared" si="2"/>
        <v>No target set</v>
      </c>
      <c r="I34" t="str">
        <f t="shared" si="3"/>
        <v>No target set</v>
      </c>
      <c r="J34" s="3">
        <v>11</v>
      </c>
    </row>
    <row r="35" spans="1:17" x14ac:dyDescent="0.2">
      <c r="A35" t="s">
        <v>345</v>
      </c>
      <c r="B35" t="str">
        <f>'3. Process Assessment'!C38</f>
        <v>GR5.2</v>
      </c>
      <c r="C35" t="str">
        <f>'3. Process Assessment'!G38</f>
        <v xml:space="preserve">Select…. </v>
      </c>
      <c r="D35" s="110" t="str">
        <f>$B$6</f>
        <v>Yes</v>
      </c>
      <c r="E35" s="128" t="str">
        <f>$C$6</f>
        <v xml:space="preserve">Select…. </v>
      </c>
      <c r="F35" t="str">
        <f t="shared" si="0"/>
        <v>No target set</v>
      </c>
      <c r="G35" t="str">
        <f t="shared" si="1"/>
        <v>No target set</v>
      </c>
      <c r="H35" t="str">
        <f t="shared" si="2"/>
        <v>No target set</v>
      </c>
      <c r="I35" t="str">
        <f t="shared" si="3"/>
        <v>No target set</v>
      </c>
      <c r="J35" s="3">
        <v>12</v>
      </c>
    </row>
    <row r="36" spans="1:17" x14ac:dyDescent="0.2">
      <c r="A36" t="s">
        <v>346</v>
      </c>
      <c r="B36" t="str">
        <f>'3. Process Assessment'!C41</f>
        <v>GR6.1</v>
      </c>
      <c r="C36" t="str">
        <f>'3. Process Assessment'!G41</f>
        <v xml:space="preserve">Select…. </v>
      </c>
      <c r="D36" s="110" t="str">
        <f>$B$7</f>
        <v>Yes</v>
      </c>
      <c r="E36" s="128" t="str">
        <f>$C$7</f>
        <v xml:space="preserve">Select…. </v>
      </c>
      <c r="F36" t="str">
        <f t="shared" si="0"/>
        <v>No target set</v>
      </c>
      <c r="G36" t="str">
        <f t="shared" si="1"/>
        <v>No target set</v>
      </c>
      <c r="H36" t="str">
        <f t="shared" si="2"/>
        <v>No target set</v>
      </c>
      <c r="I36" t="str">
        <f t="shared" si="3"/>
        <v>No target set</v>
      </c>
      <c r="J36" s="3">
        <v>13</v>
      </c>
    </row>
    <row r="37" spans="1:17" x14ac:dyDescent="0.2">
      <c r="A37" t="s">
        <v>346</v>
      </c>
      <c r="B37" t="str">
        <f>'3. Process Assessment'!C44</f>
        <v>GR6.2</v>
      </c>
      <c r="C37" t="str">
        <f>'3. Process Assessment'!G44</f>
        <v xml:space="preserve">Select…. </v>
      </c>
      <c r="D37" s="110" t="str">
        <f>$B$7</f>
        <v>Yes</v>
      </c>
      <c r="E37" s="128" t="str">
        <f>$C$7</f>
        <v xml:space="preserve">Select…. </v>
      </c>
      <c r="F37" t="str">
        <f t="shared" si="0"/>
        <v>No target set</v>
      </c>
      <c r="G37" t="str">
        <f t="shared" si="1"/>
        <v>No target set</v>
      </c>
      <c r="H37" t="str">
        <f t="shared" si="2"/>
        <v>No target set</v>
      </c>
      <c r="I37" t="str">
        <f t="shared" si="3"/>
        <v>No target set</v>
      </c>
      <c r="J37" s="3">
        <v>14</v>
      </c>
    </row>
    <row r="38" spans="1:17" x14ac:dyDescent="0.2">
      <c r="A38" t="s">
        <v>347</v>
      </c>
      <c r="B38" t="str">
        <f>'3. Process Assessment'!C47</f>
        <v>GR7.1</v>
      </c>
      <c r="C38" t="str">
        <f>'3. Process Assessment'!G47</f>
        <v xml:space="preserve">Select…. </v>
      </c>
      <c r="D38" s="110" t="str">
        <f>$B$8</f>
        <v>Yes</v>
      </c>
      <c r="E38" s="128" t="str">
        <f>$C$8</f>
        <v xml:space="preserve">Select…. </v>
      </c>
      <c r="F38" t="str">
        <f t="shared" si="0"/>
        <v>No target set</v>
      </c>
      <c r="G38" t="str">
        <f t="shared" si="1"/>
        <v>No target set</v>
      </c>
      <c r="H38" t="str">
        <f t="shared" si="2"/>
        <v>No target set</v>
      </c>
      <c r="I38" t="str">
        <f t="shared" si="3"/>
        <v>No target set</v>
      </c>
      <c r="J38" s="3">
        <v>15</v>
      </c>
    </row>
    <row r="39" spans="1:17" x14ac:dyDescent="0.2">
      <c r="A39" t="s">
        <v>347</v>
      </c>
      <c r="B39" t="str">
        <f>'3. Process Assessment'!C50</f>
        <v>GR7.2</v>
      </c>
      <c r="C39" t="str">
        <f>'3. Process Assessment'!G50</f>
        <v xml:space="preserve">Select…. </v>
      </c>
      <c r="D39" s="110" t="str">
        <f>$B$8</f>
        <v>Yes</v>
      </c>
      <c r="E39" s="128" t="str">
        <f>$C$8</f>
        <v xml:space="preserve">Select…. </v>
      </c>
      <c r="F39" t="str">
        <f t="shared" si="0"/>
        <v>No target set</v>
      </c>
      <c r="G39" t="str">
        <f t="shared" si="1"/>
        <v>No target set</v>
      </c>
      <c r="H39" t="str">
        <f t="shared" si="2"/>
        <v>No target set</v>
      </c>
      <c r="I39" t="str">
        <f t="shared" si="3"/>
        <v>No target set</v>
      </c>
      <c r="J39" s="3">
        <v>16</v>
      </c>
    </row>
    <row r="40" spans="1:17" x14ac:dyDescent="0.2">
      <c r="A40" t="s">
        <v>348</v>
      </c>
      <c r="B40" t="str">
        <f>'3. Process Assessment'!C54</f>
        <v>PR1.1</v>
      </c>
      <c r="C40" t="str">
        <f>'3. Process Assessment'!G54</f>
        <v xml:space="preserve">Select…. </v>
      </c>
      <c r="D40" s="110" t="str">
        <f>$B$9</f>
        <v>Yes</v>
      </c>
      <c r="E40" s="128" t="str">
        <f>$C$9</f>
        <v xml:space="preserve">Select…. </v>
      </c>
      <c r="F40" t="str">
        <f t="shared" si="0"/>
        <v>No target set</v>
      </c>
      <c r="G40" t="str">
        <f t="shared" si="1"/>
        <v>No target set</v>
      </c>
      <c r="H40" t="str">
        <f t="shared" si="2"/>
        <v>No target set</v>
      </c>
      <c r="I40" t="str">
        <f t="shared" si="3"/>
        <v>No target set</v>
      </c>
      <c r="J40" s="3">
        <v>17</v>
      </c>
      <c r="Q40" t="s">
        <v>364</v>
      </c>
    </row>
    <row r="41" spans="1:17" x14ac:dyDescent="0.2">
      <c r="A41" t="s">
        <v>348</v>
      </c>
      <c r="B41" t="str">
        <f>'3. Process Assessment'!C57</f>
        <v>PR1.2</v>
      </c>
      <c r="C41" t="str">
        <f>'3. Process Assessment'!G57</f>
        <v xml:space="preserve">Select…. </v>
      </c>
      <c r="D41" s="110" t="str">
        <f t="shared" ref="D41:D43" si="5">$B$9</f>
        <v>Yes</v>
      </c>
      <c r="E41" s="128" t="str">
        <f>$C$9</f>
        <v xml:space="preserve">Select…. </v>
      </c>
      <c r="F41" t="str">
        <f t="shared" si="0"/>
        <v>No target set</v>
      </c>
      <c r="G41" t="str">
        <f t="shared" si="1"/>
        <v>No target set</v>
      </c>
      <c r="H41" t="str">
        <f t="shared" si="2"/>
        <v>No target set</v>
      </c>
      <c r="I41" t="str">
        <f t="shared" si="3"/>
        <v>No target set</v>
      </c>
      <c r="J41" s="3">
        <v>18</v>
      </c>
    </row>
    <row r="42" spans="1:17" x14ac:dyDescent="0.2">
      <c r="A42" t="s">
        <v>348</v>
      </c>
      <c r="B42" t="str">
        <f>'3. Process Assessment'!C60</f>
        <v>PR1.3</v>
      </c>
      <c r="C42" t="str">
        <f>'3. Process Assessment'!G60</f>
        <v xml:space="preserve">Select…. </v>
      </c>
      <c r="D42" s="110" t="str">
        <f t="shared" si="5"/>
        <v>Yes</v>
      </c>
      <c r="E42" s="128" t="str">
        <f>$C$9</f>
        <v xml:space="preserve">Select…. </v>
      </c>
      <c r="F42" t="str">
        <f t="shared" si="0"/>
        <v>No target set</v>
      </c>
      <c r="G42" t="str">
        <f t="shared" si="1"/>
        <v>No target set</v>
      </c>
      <c r="H42" t="str">
        <f t="shared" si="2"/>
        <v>No target set</v>
      </c>
      <c r="I42" t="str">
        <f t="shared" si="3"/>
        <v>No target set</v>
      </c>
      <c r="J42" s="3">
        <v>19</v>
      </c>
    </row>
    <row r="43" spans="1:17" x14ac:dyDescent="0.2">
      <c r="A43" t="s">
        <v>348</v>
      </c>
      <c r="B43" t="str">
        <f>'3. Process Assessment'!C63</f>
        <v>PR1.4</v>
      </c>
      <c r="C43" t="str">
        <f>'3. Process Assessment'!G63</f>
        <v xml:space="preserve">Select…. </v>
      </c>
      <c r="D43" s="110" t="str">
        <f t="shared" si="5"/>
        <v>Yes</v>
      </c>
      <c r="E43" s="128" t="str">
        <f>$C$9</f>
        <v xml:space="preserve">Select…. </v>
      </c>
      <c r="F43" t="str">
        <f t="shared" si="0"/>
        <v>No target set</v>
      </c>
      <c r="G43" t="str">
        <f t="shared" si="1"/>
        <v>No target set</v>
      </c>
      <c r="H43" t="str">
        <f t="shared" si="2"/>
        <v>No target set</v>
      </c>
      <c r="I43" t="str">
        <f t="shared" si="3"/>
        <v>No target set</v>
      </c>
      <c r="J43" s="3">
        <v>20</v>
      </c>
    </row>
    <row r="44" spans="1:17" x14ac:dyDescent="0.2">
      <c r="A44" t="s">
        <v>349</v>
      </c>
      <c r="B44" t="str">
        <f>'3. Process Assessment'!C66</f>
        <v>PR2.1</v>
      </c>
      <c r="C44" t="str">
        <f>'3. Process Assessment'!G66</f>
        <v xml:space="preserve">Select…. </v>
      </c>
      <c r="D44" s="110" t="str">
        <f>$B$10</f>
        <v>Yes</v>
      </c>
      <c r="E44" s="128" t="str">
        <f t="shared" ref="E44:E50" si="6">$C$10</f>
        <v xml:space="preserve">Select…. </v>
      </c>
      <c r="F44" t="str">
        <f t="shared" si="0"/>
        <v>No target set</v>
      </c>
      <c r="G44" t="str">
        <f t="shared" si="1"/>
        <v>No target set</v>
      </c>
      <c r="H44" t="str">
        <f t="shared" si="2"/>
        <v>No target set</v>
      </c>
      <c r="I44" t="str">
        <f t="shared" si="3"/>
        <v>No target set</v>
      </c>
      <c r="J44" s="3">
        <v>21</v>
      </c>
    </row>
    <row r="45" spans="1:17" x14ac:dyDescent="0.2">
      <c r="A45" t="s">
        <v>349</v>
      </c>
      <c r="B45" t="str">
        <f>'3. Process Assessment'!C69</f>
        <v>PR2.2</v>
      </c>
      <c r="C45" t="str">
        <f>'3. Process Assessment'!G69</f>
        <v xml:space="preserve">Select…. </v>
      </c>
      <c r="D45" s="110" t="str">
        <f t="shared" ref="D45:D50" si="7">$B$10</f>
        <v>Yes</v>
      </c>
      <c r="E45" s="128" t="str">
        <f t="shared" si="6"/>
        <v xml:space="preserve">Select…. </v>
      </c>
      <c r="F45" t="str">
        <f t="shared" si="0"/>
        <v>No target set</v>
      </c>
      <c r="G45" t="str">
        <f t="shared" si="1"/>
        <v>No target set</v>
      </c>
      <c r="H45" t="str">
        <f t="shared" si="2"/>
        <v>No target set</v>
      </c>
      <c r="I45" t="str">
        <f t="shared" si="3"/>
        <v>No target set</v>
      </c>
      <c r="J45" s="3">
        <v>22</v>
      </c>
    </row>
    <row r="46" spans="1:17" x14ac:dyDescent="0.2">
      <c r="A46" t="s">
        <v>349</v>
      </c>
      <c r="B46" t="str">
        <f>'3. Process Assessment'!C72</f>
        <v>PR2.3</v>
      </c>
      <c r="C46" t="str">
        <f>'3. Process Assessment'!G72</f>
        <v xml:space="preserve">Select…. </v>
      </c>
      <c r="D46" s="110" t="str">
        <f t="shared" si="7"/>
        <v>Yes</v>
      </c>
      <c r="E46" s="128" t="str">
        <f t="shared" si="6"/>
        <v xml:space="preserve">Select…. </v>
      </c>
      <c r="F46" t="str">
        <f t="shared" si="0"/>
        <v>No target set</v>
      </c>
      <c r="G46" t="str">
        <f t="shared" si="1"/>
        <v>No target set</v>
      </c>
      <c r="H46" t="str">
        <f t="shared" si="2"/>
        <v>No target set</v>
      </c>
      <c r="I46" t="str">
        <f t="shared" si="3"/>
        <v>No target set</v>
      </c>
      <c r="J46" s="3">
        <v>23</v>
      </c>
    </row>
    <row r="47" spans="1:17" x14ac:dyDescent="0.2">
      <c r="A47" t="s">
        <v>349</v>
      </c>
      <c r="B47" t="str">
        <f>'3. Process Assessment'!C75</f>
        <v>PR2.4</v>
      </c>
      <c r="C47" t="str">
        <f>'3. Process Assessment'!G75</f>
        <v xml:space="preserve">Select…. </v>
      </c>
      <c r="D47" s="110" t="str">
        <f t="shared" si="7"/>
        <v>Yes</v>
      </c>
      <c r="E47" s="128" t="str">
        <f t="shared" si="6"/>
        <v xml:space="preserve">Select…. </v>
      </c>
      <c r="F47" t="str">
        <f t="shared" si="0"/>
        <v>No target set</v>
      </c>
      <c r="G47" t="str">
        <f t="shared" si="1"/>
        <v>No target set</v>
      </c>
      <c r="H47" t="str">
        <f t="shared" si="2"/>
        <v>No target set</v>
      </c>
      <c r="I47" t="str">
        <f t="shared" si="3"/>
        <v>No target set</v>
      </c>
      <c r="J47" s="3">
        <v>24</v>
      </c>
    </row>
    <row r="48" spans="1:17" x14ac:dyDescent="0.2">
      <c r="A48" t="s">
        <v>349</v>
      </c>
      <c r="B48" t="str">
        <f>'3. Process Assessment'!C78</f>
        <v>PR2.5</v>
      </c>
      <c r="C48" t="str">
        <f>'3. Process Assessment'!G78</f>
        <v xml:space="preserve">Select…. </v>
      </c>
      <c r="D48" s="110" t="str">
        <f t="shared" si="7"/>
        <v>Yes</v>
      </c>
      <c r="E48" s="128" t="str">
        <f t="shared" si="6"/>
        <v xml:space="preserve">Select…. </v>
      </c>
      <c r="F48" t="str">
        <f t="shared" si="0"/>
        <v>No target set</v>
      </c>
      <c r="G48" t="str">
        <f t="shared" si="1"/>
        <v>No target set</v>
      </c>
      <c r="H48" t="str">
        <f t="shared" si="2"/>
        <v>No target set</v>
      </c>
      <c r="I48" t="str">
        <f t="shared" si="3"/>
        <v>No target set</v>
      </c>
      <c r="J48" s="3">
        <v>25</v>
      </c>
    </row>
    <row r="49" spans="1:10" x14ac:dyDescent="0.2">
      <c r="A49" t="s">
        <v>349</v>
      </c>
      <c r="B49" t="str">
        <f>'3. Process Assessment'!C81</f>
        <v>PR2.6</v>
      </c>
      <c r="C49" t="str">
        <f>'3. Process Assessment'!G81</f>
        <v xml:space="preserve">Select…. </v>
      </c>
      <c r="D49" s="110" t="str">
        <f t="shared" si="7"/>
        <v>Yes</v>
      </c>
      <c r="E49" s="128" t="str">
        <f t="shared" si="6"/>
        <v xml:space="preserve">Select…. </v>
      </c>
      <c r="F49" t="str">
        <f t="shared" si="0"/>
        <v>No target set</v>
      </c>
      <c r="G49" t="str">
        <f t="shared" si="1"/>
        <v>No target set</v>
      </c>
      <c r="H49" t="str">
        <f t="shared" si="2"/>
        <v>No target set</v>
      </c>
      <c r="I49" t="str">
        <f t="shared" si="3"/>
        <v>No target set</v>
      </c>
      <c r="J49" s="3">
        <v>26</v>
      </c>
    </row>
    <row r="50" spans="1:10" x14ac:dyDescent="0.2">
      <c r="A50" t="s">
        <v>349</v>
      </c>
      <c r="B50" t="str">
        <f>'3. Process Assessment'!C84</f>
        <v>PR2.7</v>
      </c>
      <c r="C50" t="str">
        <f>'3. Process Assessment'!G84</f>
        <v xml:space="preserve">Select…. </v>
      </c>
      <c r="D50" s="110" t="str">
        <f t="shared" si="7"/>
        <v>Yes</v>
      </c>
      <c r="E50" s="128" t="str">
        <f t="shared" si="6"/>
        <v xml:space="preserve">Select…. </v>
      </c>
      <c r="F50" t="str">
        <f t="shared" si="0"/>
        <v>No target set</v>
      </c>
      <c r="G50" t="str">
        <f t="shared" si="1"/>
        <v>No target set</v>
      </c>
      <c r="H50" t="str">
        <f t="shared" si="2"/>
        <v>No target set</v>
      </c>
      <c r="I50" t="str">
        <f t="shared" si="3"/>
        <v>No target set</v>
      </c>
      <c r="J50" s="3">
        <v>27</v>
      </c>
    </row>
    <row r="51" spans="1:10" x14ac:dyDescent="0.2">
      <c r="A51" t="s">
        <v>350</v>
      </c>
      <c r="B51" t="str">
        <f>'3. Process Assessment'!C87</f>
        <v>PR3.1</v>
      </c>
      <c r="C51" t="str">
        <f>'3. Process Assessment'!G87</f>
        <v xml:space="preserve">Select…. </v>
      </c>
      <c r="D51" s="110" t="str">
        <f>$B$11</f>
        <v>Yes</v>
      </c>
      <c r="E51" s="128" t="str">
        <f>$C$11</f>
        <v xml:space="preserve">Select…. </v>
      </c>
      <c r="F51" t="str">
        <f t="shared" si="0"/>
        <v>No target set</v>
      </c>
      <c r="G51" t="str">
        <f t="shared" si="1"/>
        <v>No target set</v>
      </c>
      <c r="H51" t="str">
        <f t="shared" si="2"/>
        <v>No target set</v>
      </c>
      <c r="I51" t="str">
        <f t="shared" si="3"/>
        <v>No target set</v>
      </c>
      <c r="J51" s="3">
        <v>28</v>
      </c>
    </row>
    <row r="52" spans="1:10" x14ac:dyDescent="0.2">
      <c r="A52" t="s">
        <v>350</v>
      </c>
      <c r="B52" t="str">
        <f>'3. Process Assessment'!C90</f>
        <v>PR3.2</v>
      </c>
      <c r="C52" t="str">
        <f>'3. Process Assessment'!G90</f>
        <v xml:space="preserve">Select…. </v>
      </c>
      <c r="D52" s="110" t="str">
        <f t="shared" ref="D52:D53" si="8">$B$11</f>
        <v>Yes</v>
      </c>
      <c r="E52" s="128" t="str">
        <f>$C$11</f>
        <v xml:space="preserve">Select…. </v>
      </c>
      <c r="F52" t="str">
        <f t="shared" si="0"/>
        <v>No target set</v>
      </c>
      <c r="G52" t="str">
        <f t="shared" si="1"/>
        <v>No target set</v>
      </c>
      <c r="H52" t="str">
        <f t="shared" si="2"/>
        <v>No target set</v>
      </c>
      <c r="I52" t="str">
        <f t="shared" si="3"/>
        <v>No target set</v>
      </c>
      <c r="J52" s="3">
        <v>29</v>
      </c>
    </row>
    <row r="53" spans="1:10" x14ac:dyDescent="0.2">
      <c r="A53" t="s">
        <v>350</v>
      </c>
      <c r="B53" t="str">
        <f>'3. Process Assessment'!C93</f>
        <v>PR3.3</v>
      </c>
      <c r="C53" t="str">
        <f>'3. Process Assessment'!G93</f>
        <v xml:space="preserve">Select…. </v>
      </c>
      <c r="D53" s="110" t="str">
        <f t="shared" si="8"/>
        <v>Yes</v>
      </c>
      <c r="E53" s="128" t="str">
        <f>$C$11</f>
        <v xml:space="preserve">Select…. </v>
      </c>
      <c r="F53" t="str">
        <f t="shared" si="0"/>
        <v>No target set</v>
      </c>
      <c r="G53" t="str">
        <f t="shared" si="1"/>
        <v>No target set</v>
      </c>
      <c r="H53" t="str">
        <f t="shared" si="2"/>
        <v>No target set</v>
      </c>
      <c r="I53" t="str">
        <f t="shared" si="3"/>
        <v>No target set</v>
      </c>
      <c r="J53" s="3">
        <v>30</v>
      </c>
    </row>
    <row r="54" spans="1:10" x14ac:dyDescent="0.2">
      <c r="A54" t="s">
        <v>351</v>
      </c>
      <c r="B54" t="str">
        <f>'3. Process Assessment'!C96</f>
        <v>PR4.1</v>
      </c>
      <c r="C54" t="str">
        <f>'3. Process Assessment'!G96</f>
        <v xml:space="preserve">Select…. </v>
      </c>
      <c r="D54" s="110" t="str">
        <f>$B$12</f>
        <v>Yes</v>
      </c>
      <c r="E54" s="128" t="str">
        <f>$C$12</f>
        <v xml:space="preserve">Select…. </v>
      </c>
      <c r="F54" t="str">
        <f t="shared" si="0"/>
        <v>No target set</v>
      </c>
      <c r="G54" t="str">
        <f t="shared" si="1"/>
        <v>No target set</v>
      </c>
      <c r="H54" t="str">
        <f t="shared" si="2"/>
        <v>No target set</v>
      </c>
      <c r="I54" t="str">
        <f t="shared" si="3"/>
        <v>No target set</v>
      </c>
      <c r="J54" s="3">
        <v>31</v>
      </c>
    </row>
    <row r="55" spans="1:10" x14ac:dyDescent="0.2">
      <c r="A55" t="s">
        <v>351</v>
      </c>
      <c r="B55" t="str">
        <f>'3. Process Assessment'!C99</f>
        <v>PR 4.2</v>
      </c>
      <c r="C55" t="str">
        <f>'3. Process Assessment'!G99</f>
        <v xml:space="preserve">Select…. </v>
      </c>
      <c r="D55" s="110" t="str">
        <f t="shared" ref="D55:D57" si="9">$B$12</f>
        <v>Yes</v>
      </c>
      <c r="E55" s="128" t="str">
        <f>$C$12</f>
        <v xml:space="preserve">Select…. </v>
      </c>
      <c r="F55" t="str">
        <f t="shared" si="0"/>
        <v>No target set</v>
      </c>
      <c r="G55" t="str">
        <f t="shared" si="1"/>
        <v>No target set</v>
      </c>
      <c r="H55" t="str">
        <f t="shared" si="2"/>
        <v>No target set</v>
      </c>
      <c r="I55" t="str">
        <f t="shared" si="3"/>
        <v>No target set</v>
      </c>
      <c r="J55" s="3">
        <v>32</v>
      </c>
    </row>
    <row r="56" spans="1:10" x14ac:dyDescent="0.2">
      <c r="A56" t="s">
        <v>351</v>
      </c>
      <c r="B56" t="str">
        <f>'3. Process Assessment'!C102</f>
        <v>PR 4.3</v>
      </c>
      <c r="C56" t="str">
        <f>'3. Process Assessment'!G102</f>
        <v xml:space="preserve">Select…. </v>
      </c>
      <c r="D56" s="110" t="str">
        <f t="shared" si="9"/>
        <v>Yes</v>
      </c>
      <c r="E56" s="128" t="str">
        <f>$C$12</f>
        <v xml:space="preserve">Select…. </v>
      </c>
      <c r="F56" t="str">
        <f t="shared" si="0"/>
        <v>No target set</v>
      </c>
      <c r="G56" t="str">
        <f t="shared" si="1"/>
        <v>No target set</v>
      </c>
      <c r="H56" t="str">
        <f t="shared" si="2"/>
        <v>No target set</v>
      </c>
      <c r="I56" t="str">
        <f t="shared" si="3"/>
        <v>No target set</v>
      </c>
      <c r="J56" s="3">
        <v>33</v>
      </c>
    </row>
    <row r="57" spans="1:10" x14ac:dyDescent="0.2">
      <c r="A57" t="s">
        <v>351</v>
      </c>
      <c r="B57" t="str">
        <f>'3. Process Assessment'!C105</f>
        <v>PR4.4</v>
      </c>
      <c r="C57" t="str">
        <f>'3. Process Assessment'!G105</f>
        <v xml:space="preserve">Select…. </v>
      </c>
      <c r="D57" s="110" t="str">
        <f t="shared" si="9"/>
        <v>Yes</v>
      </c>
      <c r="E57" s="128" t="str">
        <f>$C$12</f>
        <v xml:space="preserve">Select…. </v>
      </c>
      <c r="F57" t="str">
        <f t="shared" si="0"/>
        <v>No target set</v>
      </c>
      <c r="G57" t="str">
        <f t="shared" si="1"/>
        <v>No target set</v>
      </c>
      <c r="H57" t="str">
        <f t="shared" si="2"/>
        <v>No target set</v>
      </c>
      <c r="I57" t="str">
        <f t="shared" si="3"/>
        <v>No target set</v>
      </c>
      <c r="J57" s="3">
        <v>34</v>
      </c>
    </row>
    <row r="58" spans="1:10" x14ac:dyDescent="0.2">
      <c r="A58" t="s">
        <v>352</v>
      </c>
      <c r="B58" t="str">
        <f>'3. Process Assessment'!C108</f>
        <v>PR5.1</v>
      </c>
      <c r="C58" t="str">
        <f>'3. Process Assessment'!G108</f>
        <v xml:space="preserve">Select…. </v>
      </c>
      <c r="D58" s="110" t="str">
        <f>$B$13</f>
        <v>Yes</v>
      </c>
      <c r="E58" s="128" t="str">
        <f>$C$13</f>
        <v xml:space="preserve">Select…. </v>
      </c>
      <c r="F58" t="str">
        <f t="shared" si="0"/>
        <v>No target set</v>
      </c>
      <c r="G58" t="str">
        <f t="shared" si="1"/>
        <v>No target set</v>
      </c>
      <c r="H58" t="str">
        <f t="shared" si="2"/>
        <v>No target set</v>
      </c>
      <c r="I58" t="str">
        <f t="shared" si="3"/>
        <v>No target set</v>
      </c>
      <c r="J58" s="3">
        <v>35</v>
      </c>
    </row>
    <row r="59" spans="1:10" x14ac:dyDescent="0.2">
      <c r="A59" t="s">
        <v>352</v>
      </c>
      <c r="B59" t="str">
        <f>'3. Process Assessment'!C111</f>
        <v>PR5.2</v>
      </c>
      <c r="C59" t="str">
        <f>'3. Process Assessment'!G111</f>
        <v xml:space="preserve">Select…. </v>
      </c>
      <c r="D59" s="110" t="str">
        <f t="shared" ref="D59:D61" si="10">$B$13</f>
        <v>Yes</v>
      </c>
      <c r="E59" s="128" t="str">
        <f>$C$13</f>
        <v xml:space="preserve">Select…. </v>
      </c>
      <c r="F59" t="str">
        <f t="shared" si="0"/>
        <v>No target set</v>
      </c>
      <c r="G59" t="str">
        <f t="shared" si="1"/>
        <v>No target set</v>
      </c>
      <c r="H59" t="str">
        <f t="shared" si="2"/>
        <v>No target set</v>
      </c>
      <c r="I59" t="str">
        <f t="shared" si="3"/>
        <v>No target set</v>
      </c>
      <c r="J59" s="3">
        <v>36</v>
      </c>
    </row>
    <row r="60" spans="1:10" x14ac:dyDescent="0.2">
      <c r="A60" t="s">
        <v>352</v>
      </c>
      <c r="B60" t="str">
        <f>'3. Process Assessment'!C114</f>
        <v>PR5.3</v>
      </c>
      <c r="C60" t="str">
        <f>'3. Process Assessment'!G114</f>
        <v xml:space="preserve">Select…. </v>
      </c>
      <c r="D60" s="110" t="str">
        <f t="shared" si="10"/>
        <v>Yes</v>
      </c>
      <c r="E60" s="128" t="str">
        <f>$C$13</f>
        <v xml:space="preserve">Select…. </v>
      </c>
      <c r="F60" t="str">
        <f t="shared" si="0"/>
        <v>No target set</v>
      </c>
      <c r="G60" t="str">
        <f t="shared" si="1"/>
        <v>No target set</v>
      </c>
      <c r="H60" t="str">
        <f t="shared" si="2"/>
        <v>No target set</v>
      </c>
      <c r="I60" t="str">
        <f t="shared" si="3"/>
        <v>No target set</v>
      </c>
      <c r="J60" s="3">
        <v>37</v>
      </c>
    </row>
    <row r="61" spans="1:10" x14ac:dyDescent="0.2">
      <c r="A61" t="s">
        <v>352</v>
      </c>
      <c r="B61" t="str">
        <f>'3. Process Assessment'!C117</f>
        <v>PR5.4</v>
      </c>
      <c r="C61" t="str">
        <f>'3. Process Assessment'!G117</f>
        <v xml:space="preserve">Select…. </v>
      </c>
      <c r="D61" s="110" t="str">
        <f t="shared" si="10"/>
        <v>Yes</v>
      </c>
      <c r="E61" s="128" t="str">
        <f>$C$13</f>
        <v xml:space="preserve">Select…. </v>
      </c>
      <c r="F61" t="str">
        <f t="shared" si="0"/>
        <v>No target set</v>
      </c>
      <c r="G61" t="str">
        <f t="shared" si="1"/>
        <v>No target set</v>
      </c>
      <c r="H61" t="str">
        <f t="shared" si="2"/>
        <v>No target set</v>
      </c>
      <c r="I61" t="str">
        <f t="shared" si="3"/>
        <v>No target set</v>
      </c>
      <c r="J61" s="3">
        <v>38</v>
      </c>
    </row>
    <row r="62" spans="1:10" x14ac:dyDescent="0.2">
      <c r="A62" t="s">
        <v>353</v>
      </c>
      <c r="B62" t="str">
        <f>'3. Process Assessment'!C120</f>
        <v>PR6.1</v>
      </c>
      <c r="C62" t="str">
        <f>'3. Process Assessment'!G120</f>
        <v xml:space="preserve">Select…. </v>
      </c>
      <c r="D62" s="110" t="str">
        <f>$B$14</f>
        <v>Yes</v>
      </c>
      <c r="E62" s="128" t="str">
        <f>$C$14</f>
        <v xml:space="preserve">Select…. </v>
      </c>
      <c r="F62" t="str">
        <f t="shared" si="0"/>
        <v>No target set</v>
      </c>
      <c r="G62" t="str">
        <f t="shared" si="1"/>
        <v>No target set</v>
      </c>
      <c r="H62" t="str">
        <f t="shared" si="2"/>
        <v>No target set</v>
      </c>
      <c r="I62" t="str">
        <f t="shared" si="3"/>
        <v>No target set</v>
      </c>
      <c r="J62" s="3">
        <v>39</v>
      </c>
    </row>
    <row r="63" spans="1:10" x14ac:dyDescent="0.2">
      <c r="A63" t="s">
        <v>353</v>
      </c>
      <c r="B63" t="str">
        <f>'3. Process Assessment'!C123</f>
        <v>PR6.2</v>
      </c>
      <c r="C63" t="str">
        <f>'3. Process Assessment'!G123</f>
        <v xml:space="preserve">Select…. </v>
      </c>
      <c r="D63" s="110" t="str">
        <f t="shared" ref="D63:D66" si="11">$B$14</f>
        <v>Yes</v>
      </c>
      <c r="E63" s="128" t="str">
        <f>$C$14</f>
        <v xml:space="preserve">Select…. </v>
      </c>
      <c r="F63" t="str">
        <f t="shared" si="0"/>
        <v>No target set</v>
      </c>
      <c r="G63" t="str">
        <f t="shared" si="1"/>
        <v>No target set</v>
      </c>
      <c r="H63" t="str">
        <f t="shared" si="2"/>
        <v>No target set</v>
      </c>
      <c r="I63" t="str">
        <f t="shared" si="3"/>
        <v>No target set</v>
      </c>
      <c r="J63" s="3">
        <v>40</v>
      </c>
    </row>
    <row r="64" spans="1:10" x14ac:dyDescent="0.2">
      <c r="A64" t="s">
        <v>353</v>
      </c>
      <c r="B64" t="str">
        <f>'3. Process Assessment'!C126</f>
        <v>PR6.3</v>
      </c>
      <c r="C64" t="str">
        <f>'3. Process Assessment'!G126</f>
        <v xml:space="preserve">Select…. </v>
      </c>
      <c r="D64" s="110" t="str">
        <f t="shared" si="11"/>
        <v>Yes</v>
      </c>
      <c r="E64" s="128" t="str">
        <f>$C$14</f>
        <v xml:space="preserve">Select…. </v>
      </c>
      <c r="F64" t="str">
        <f t="shared" si="0"/>
        <v>No target set</v>
      </c>
      <c r="G64" t="str">
        <f t="shared" si="1"/>
        <v>No target set</v>
      </c>
      <c r="H64" t="str">
        <f t="shared" si="2"/>
        <v>No target set</v>
      </c>
      <c r="I64" t="str">
        <f t="shared" si="3"/>
        <v>No target set</v>
      </c>
      <c r="J64" s="3">
        <v>41</v>
      </c>
    </row>
    <row r="65" spans="1:10" x14ac:dyDescent="0.2">
      <c r="A65" t="s">
        <v>353</v>
      </c>
      <c r="B65" t="str">
        <f>'3. Process Assessment'!C129</f>
        <v>PR6.4</v>
      </c>
      <c r="C65" t="str">
        <f>'3. Process Assessment'!G129</f>
        <v xml:space="preserve">Select…. </v>
      </c>
      <c r="D65" s="110" t="str">
        <f t="shared" si="11"/>
        <v>Yes</v>
      </c>
      <c r="E65" s="128" t="str">
        <f>$C$14</f>
        <v xml:space="preserve">Select…. </v>
      </c>
      <c r="F65" t="str">
        <f t="shared" si="0"/>
        <v>No target set</v>
      </c>
      <c r="G65" t="str">
        <f t="shared" si="1"/>
        <v>No target set</v>
      </c>
      <c r="H65" t="str">
        <f t="shared" si="2"/>
        <v>No target set</v>
      </c>
      <c r="I65" t="str">
        <f t="shared" si="3"/>
        <v>No target set</v>
      </c>
      <c r="J65" s="3">
        <v>42</v>
      </c>
    </row>
    <row r="66" spans="1:10" x14ac:dyDescent="0.2">
      <c r="A66" t="s">
        <v>353</v>
      </c>
      <c r="B66" t="str">
        <f>'3. Process Assessment'!C132</f>
        <v>PR6.5</v>
      </c>
      <c r="C66" t="str">
        <f>'3. Process Assessment'!G132</f>
        <v xml:space="preserve">Select…. </v>
      </c>
      <c r="D66" s="110" t="str">
        <f t="shared" si="11"/>
        <v>Yes</v>
      </c>
      <c r="E66" s="128" t="str">
        <f>$C$14</f>
        <v xml:space="preserve">Select…. </v>
      </c>
      <c r="F66" t="str">
        <f t="shared" si="0"/>
        <v>No target set</v>
      </c>
      <c r="G66" t="str">
        <f t="shared" si="1"/>
        <v>No target set</v>
      </c>
      <c r="H66" t="str">
        <f t="shared" si="2"/>
        <v>No target set</v>
      </c>
      <c r="I66" t="str">
        <f t="shared" si="3"/>
        <v>No target set</v>
      </c>
      <c r="J66" s="3">
        <v>43</v>
      </c>
    </row>
    <row r="67" spans="1:10" x14ac:dyDescent="0.2">
      <c r="A67" t="s">
        <v>354</v>
      </c>
      <c r="B67" t="str">
        <f>'3. Process Assessment'!C135</f>
        <v>PR7.1</v>
      </c>
      <c r="C67" t="str">
        <f>'3. Process Assessment'!G135</f>
        <v xml:space="preserve">Select…. </v>
      </c>
      <c r="D67" s="110" t="str">
        <f>$B$15</f>
        <v>Yes</v>
      </c>
      <c r="E67" s="128" t="str">
        <f t="shared" ref="E67:E72" si="12">$C$15</f>
        <v xml:space="preserve">Select…. </v>
      </c>
      <c r="F67" t="str">
        <f t="shared" si="0"/>
        <v>No target set</v>
      </c>
      <c r="G67" t="str">
        <f t="shared" si="1"/>
        <v>No target set</v>
      </c>
      <c r="H67" t="str">
        <f t="shared" si="2"/>
        <v>No target set</v>
      </c>
      <c r="I67" t="str">
        <f t="shared" si="3"/>
        <v>No target set</v>
      </c>
      <c r="J67" s="3">
        <v>44</v>
      </c>
    </row>
    <row r="68" spans="1:10" x14ac:dyDescent="0.2">
      <c r="A68" t="s">
        <v>354</v>
      </c>
      <c r="B68" t="str">
        <f>'3. Process Assessment'!C138</f>
        <v>PR7.2</v>
      </c>
      <c r="C68" t="str">
        <f>'3. Process Assessment'!G138</f>
        <v xml:space="preserve">Select…. </v>
      </c>
      <c r="D68" s="110" t="str">
        <f t="shared" ref="D68:D72" si="13">$B$15</f>
        <v>Yes</v>
      </c>
      <c r="E68" s="128" t="str">
        <f t="shared" si="12"/>
        <v xml:space="preserve">Select…. </v>
      </c>
      <c r="F68" t="str">
        <f t="shared" si="0"/>
        <v>No target set</v>
      </c>
      <c r="G68" t="str">
        <f t="shared" si="1"/>
        <v>No target set</v>
      </c>
      <c r="H68" t="str">
        <f t="shared" si="2"/>
        <v>No target set</v>
      </c>
      <c r="I68" t="str">
        <f t="shared" si="3"/>
        <v>No target set</v>
      </c>
      <c r="J68" s="3">
        <v>45</v>
      </c>
    </row>
    <row r="69" spans="1:10" x14ac:dyDescent="0.2">
      <c r="A69" t="s">
        <v>354</v>
      </c>
      <c r="B69" t="str">
        <f>'3. Process Assessment'!C141</f>
        <v>PR7.3</v>
      </c>
      <c r="C69" t="str">
        <f>'3. Process Assessment'!G141</f>
        <v xml:space="preserve">Select…. </v>
      </c>
      <c r="D69" s="110" t="str">
        <f t="shared" si="13"/>
        <v>Yes</v>
      </c>
      <c r="E69" s="128" t="str">
        <f t="shared" si="12"/>
        <v xml:space="preserve">Select…. </v>
      </c>
      <c r="F69" t="str">
        <f t="shared" si="0"/>
        <v>No target set</v>
      </c>
      <c r="G69" t="str">
        <f t="shared" si="1"/>
        <v>No target set</v>
      </c>
      <c r="H69" t="str">
        <f t="shared" si="2"/>
        <v>No target set</v>
      </c>
      <c r="I69" t="str">
        <f t="shared" si="3"/>
        <v>No target set</v>
      </c>
      <c r="J69" s="3">
        <v>46</v>
      </c>
    </row>
    <row r="70" spans="1:10" x14ac:dyDescent="0.2">
      <c r="A70" t="s">
        <v>354</v>
      </c>
      <c r="B70" t="str">
        <f>'3. Process Assessment'!C144</f>
        <v>PR7.4</v>
      </c>
      <c r="C70" t="str">
        <f>'3. Process Assessment'!G144</f>
        <v xml:space="preserve">Select…. </v>
      </c>
      <c r="D70" s="110" t="str">
        <f t="shared" si="13"/>
        <v>Yes</v>
      </c>
      <c r="E70" s="128" t="str">
        <f t="shared" si="12"/>
        <v xml:space="preserve">Select…. </v>
      </c>
      <c r="F70" t="str">
        <f t="shared" si="0"/>
        <v>No target set</v>
      </c>
      <c r="G70" t="str">
        <f t="shared" si="1"/>
        <v>No target set</v>
      </c>
      <c r="H70" t="str">
        <f t="shared" si="2"/>
        <v>No target set</v>
      </c>
      <c r="I70" t="str">
        <f t="shared" si="3"/>
        <v>No target set</v>
      </c>
      <c r="J70" s="3">
        <v>47</v>
      </c>
    </row>
    <row r="71" spans="1:10" x14ac:dyDescent="0.2">
      <c r="A71" t="s">
        <v>354</v>
      </c>
      <c r="B71" t="str">
        <f>'3. Process Assessment'!C147</f>
        <v>PR7.5</v>
      </c>
      <c r="C71" t="str">
        <f>'3. Process Assessment'!G147</f>
        <v xml:space="preserve">Select…. </v>
      </c>
      <c r="D71" s="110" t="str">
        <f t="shared" si="13"/>
        <v>Yes</v>
      </c>
      <c r="E71" s="128" t="str">
        <f t="shared" si="12"/>
        <v xml:space="preserve">Select…. </v>
      </c>
      <c r="F71" t="str">
        <f t="shared" si="0"/>
        <v>No target set</v>
      </c>
      <c r="G71" t="str">
        <f t="shared" si="1"/>
        <v>No target set</v>
      </c>
      <c r="H71" t="str">
        <f t="shared" si="2"/>
        <v>No target set</v>
      </c>
      <c r="I71" t="str">
        <f t="shared" si="3"/>
        <v>No target set</v>
      </c>
      <c r="J71" s="3">
        <v>48</v>
      </c>
    </row>
    <row r="72" spans="1:10" x14ac:dyDescent="0.2">
      <c r="A72" t="s">
        <v>354</v>
      </c>
      <c r="B72" t="str">
        <f>'3. Process Assessment'!C150</f>
        <v>PR7.6</v>
      </c>
      <c r="C72" t="str">
        <f>'3. Process Assessment'!G150</f>
        <v xml:space="preserve">Select…. </v>
      </c>
      <c r="D72" s="110" t="str">
        <f t="shared" si="13"/>
        <v>Yes</v>
      </c>
      <c r="E72" s="128" t="str">
        <f t="shared" si="12"/>
        <v xml:space="preserve">Select…. </v>
      </c>
      <c r="F72" t="str">
        <f t="shared" si="0"/>
        <v>No target set</v>
      </c>
      <c r="G72" t="str">
        <f t="shared" si="1"/>
        <v>No target set</v>
      </c>
      <c r="H72" t="str">
        <f t="shared" si="2"/>
        <v>No target set</v>
      </c>
      <c r="I72" t="str">
        <f t="shared" si="3"/>
        <v>No target set</v>
      </c>
      <c r="J72" s="3">
        <v>49</v>
      </c>
    </row>
    <row r="73" spans="1:10" x14ac:dyDescent="0.2">
      <c r="A73" t="s">
        <v>355</v>
      </c>
      <c r="B73" t="str">
        <f>'3. Process Assessment'!C153</f>
        <v>PR8.1</v>
      </c>
      <c r="C73" t="str">
        <f>'3. Process Assessment'!G153</f>
        <v xml:space="preserve">Select…. </v>
      </c>
      <c r="D73" s="110" t="str">
        <f>$B$16</f>
        <v>Yes</v>
      </c>
      <c r="E73" s="128" t="str">
        <f>$C$16</f>
        <v xml:space="preserve">Select…. </v>
      </c>
      <c r="F73" t="str">
        <f t="shared" si="0"/>
        <v>No target set</v>
      </c>
      <c r="G73" t="str">
        <f t="shared" si="1"/>
        <v>No target set</v>
      </c>
      <c r="H73" t="str">
        <f t="shared" si="2"/>
        <v>No target set</v>
      </c>
      <c r="I73" t="str">
        <f t="shared" si="3"/>
        <v>No target set</v>
      </c>
      <c r="J73" s="3">
        <v>50</v>
      </c>
    </row>
    <row r="74" spans="1:10" x14ac:dyDescent="0.2">
      <c r="A74" t="s">
        <v>355</v>
      </c>
      <c r="B74" t="str">
        <f>'3. Process Assessment'!C156</f>
        <v>PR8.2</v>
      </c>
      <c r="C74" t="str">
        <f>'3. Process Assessment'!G156</f>
        <v xml:space="preserve">Select…. </v>
      </c>
      <c r="D74" s="110" t="str">
        <f t="shared" ref="D74:D76" si="14">$B$16</f>
        <v>Yes</v>
      </c>
      <c r="E74" s="128" t="str">
        <f>$C$16</f>
        <v xml:space="preserve">Select…. </v>
      </c>
      <c r="F74" t="str">
        <f t="shared" si="0"/>
        <v>No target set</v>
      </c>
      <c r="G74" t="str">
        <f t="shared" si="1"/>
        <v>No target set</v>
      </c>
      <c r="H74" t="str">
        <f t="shared" si="2"/>
        <v>No target set</v>
      </c>
      <c r="I74" t="str">
        <f t="shared" si="3"/>
        <v>No target set</v>
      </c>
      <c r="J74" s="3">
        <v>51</v>
      </c>
    </row>
    <row r="75" spans="1:10" x14ac:dyDescent="0.2">
      <c r="A75" t="s">
        <v>355</v>
      </c>
      <c r="B75" t="str">
        <f>'3. Process Assessment'!C159</f>
        <v>PR8.3</v>
      </c>
      <c r="C75" t="str">
        <f>'3. Process Assessment'!G159</f>
        <v xml:space="preserve">Select…. </v>
      </c>
      <c r="D75" s="110" t="str">
        <f t="shared" si="14"/>
        <v>Yes</v>
      </c>
      <c r="E75" s="128" t="str">
        <f>$C$16</f>
        <v xml:space="preserve">Select…. </v>
      </c>
      <c r="F75" t="str">
        <f t="shared" si="0"/>
        <v>No target set</v>
      </c>
      <c r="G75" t="str">
        <f t="shared" si="1"/>
        <v>No target set</v>
      </c>
      <c r="H75" t="str">
        <f t="shared" si="2"/>
        <v>No target set</v>
      </c>
      <c r="I75" t="str">
        <f t="shared" si="3"/>
        <v>No target set</v>
      </c>
      <c r="J75" s="3">
        <v>52</v>
      </c>
    </row>
    <row r="76" spans="1:10" x14ac:dyDescent="0.2">
      <c r="A76" t="s">
        <v>355</v>
      </c>
      <c r="B76" t="str">
        <f>'3. Process Assessment'!C162</f>
        <v>PR8.4</v>
      </c>
      <c r="C76" t="str">
        <f>'3. Process Assessment'!G162</f>
        <v xml:space="preserve">Select…. </v>
      </c>
      <c r="D76" s="110" t="str">
        <f t="shared" si="14"/>
        <v>Yes</v>
      </c>
      <c r="E76" s="128" t="str">
        <f>$C$16</f>
        <v xml:space="preserve">Select…. </v>
      </c>
      <c r="F76" t="str">
        <f t="shared" si="0"/>
        <v>No target set</v>
      </c>
      <c r="G76" t="str">
        <f t="shared" si="1"/>
        <v>No target set</v>
      </c>
      <c r="H76" t="str">
        <f t="shared" si="2"/>
        <v>No target set</v>
      </c>
      <c r="I76" t="str">
        <f t="shared" si="3"/>
        <v>No target set</v>
      </c>
      <c r="J76" s="3">
        <v>53</v>
      </c>
    </row>
    <row r="77" spans="1:10" x14ac:dyDescent="0.2">
      <c r="A77" t="s">
        <v>356</v>
      </c>
      <c r="B77" t="str">
        <f>'3. Process Assessment'!C165</f>
        <v>PR9.1</v>
      </c>
      <c r="C77" t="str">
        <f>'3. Process Assessment'!G165</f>
        <v xml:space="preserve">Select…. </v>
      </c>
      <c r="D77" s="110" t="str">
        <f>$B$17</f>
        <v>Yes</v>
      </c>
      <c r="E77" s="128" t="str">
        <f t="shared" ref="E77:E83" si="15">$C$17</f>
        <v xml:space="preserve">Select…. </v>
      </c>
      <c r="F77" t="str">
        <f t="shared" si="0"/>
        <v>No target set</v>
      </c>
      <c r="G77" t="str">
        <f t="shared" si="1"/>
        <v>No target set</v>
      </c>
      <c r="H77" t="str">
        <f t="shared" si="2"/>
        <v>No target set</v>
      </c>
      <c r="I77" t="str">
        <f t="shared" si="3"/>
        <v>No target set</v>
      </c>
      <c r="J77" s="3">
        <v>54</v>
      </c>
    </row>
    <row r="78" spans="1:10" x14ac:dyDescent="0.2">
      <c r="A78" t="s">
        <v>356</v>
      </c>
      <c r="B78" t="str">
        <f>'3. Process Assessment'!C168</f>
        <v>PR9.2</v>
      </c>
      <c r="C78" t="str">
        <f>'3. Process Assessment'!G168</f>
        <v xml:space="preserve">Select…. </v>
      </c>
      <c r="D78" s="110" t="str">
        <f t="shared" ref="D78:D83" si="16">$B$17</f>
        <v>Yes</v>
      </c>
      <c r="E78" s="128" t="str">
        <f t="shared" si="15"/>
        <v xml:space="preserve">Select…. </v>
      </c>
      <c r="F78" t="str">
        <f t="shared" si="0"/>
        <v>No target set</v>
      </c>
      <c r="G78" t="str">
        <f t="shared" si="1"/>
        <v>No target set</v>
      </c>
      <c r="H78" t="str">
        <f t="shared" si="2"/>
        <v>No target set</v>
      </c>
      <c r="I78" t="str">
        <f t="shared" si="3"/>
        <v>No target set</v>
      </c>
      <c r="J78" s="3">
        <v>55</v>
      </c>
    </row>
    <row r="79" spans="1:10" x14ac:dyDescent="0.2">
      <c r="A79" t="s">
        <v>356</v>
      </c>
      <c r="B79" t="str">
        <f>'3. Process Assessment'!C171</f>
        <v>PR9.3</v>
      </c>
      <c r="C79" t="str">
        <f>'3. Process Assessment'!G171</f>
        <v xml:space="preserve">Select…. </v>
      </c>
      <c r="D79" s="110" t="str">
        <f t="shared" si="16"/>
        <v>Yes</v>
      </c>
      <c r="E79" s="128" t="str">
        <f t="shared" si="15"/>
        <v xml:space="preserve">Select…. </v>
      </c>
      <c r="F79" t="str">
        <f t="shared" si="0"/>
        <v>No target set</v>
      </c>
      <c r="G79" t="str">
        <f t="shared" si="1"/>
        <v>No target set</v>
      </c>
      <c r="H79" t="str">
        <f t="shared" si="2"/>
        <v>No target set</v>
      </c>
      <c r="I79" t="str">
        <f t="shared" si="3"/>
        <v>No target set</v>
      </c>
      <c r="J79" s="3">
        <v>56</v>
      </c>
    </row>
    <row r="80" spans="1:10" x14ac:dyDescent="0.2">
      <c r="A80" t="s">
        <v>356</v>
      </c>
      <c r="B80" t="str">
        <f>'3. Process Assessment'!C174</f>
        <v>PR9.4</v>
      </c>
      <c r="C80" t="str">
        <f>'3. Process Assessment'!G174</f>
        <v xml:space="preserve">Select…. </v>
      </c>
      <c r="D80" s="110" t="str">
        <f t="shared" si="16"/>
        <v>Yes</v>
      </c>
      <c r="E80" s="128" t="str">
        <f t="shared" si="15"/>
        <v xml:space="preserve">Select…. </v>
      </c>
      <c r="F80" t="str">
        <f t="shared" si="0"/>
        <v>No target set</v>
      </c>
      <c r="G80" t="str">
        <f t="shared" si="1"/>
        <v>No target set</v>
      </c>
      <c r="H80" t="str">
        <f t="shared" si="2"/>
        <v>No target set</v>
      </c>
      <c r="I80" t="str">
        <f t="shared" si="3"/>
        <v>No target set</v>
      </c>
      <c r="J80" s="3">
        <v>57</v>
      </c>
    </row>
    <row r="81" spans="1:10" x14ac:dyDescent="0.2">
      <c r="A81" t="s">
        <v>356</v>
      </c>
      <c r="B81" t="str">
        <f>'3. Process Assessment'!C177</f>
        <v>PR9.5</v>
      </c>
      <c r="C81" t="str">
        <f>'3. Process Assessment'!G177</f>
        <v xml:space="preserve">Select…. </v>
      </c>
      <c r="D81" s="110" t="str">
        <f t="shared" si="16"/>
        <v>Yes</v>
      </c>
      <c r="E81" s="128" t="str">
        <f t="shared" si="15"/>
        <v xml:space="preserve">Select…. </v>
      </c>
      <c r="F81" t="str">
        <f t="shared" si="0"/>
        <v>No target set</v>
      </c>
      <c r="G81" t="str">
        <f t="shared" si="1"/>
        <v>No target set</v>
      </c>
      <c r="H81" t="str">
        <f t="shared" si="2"/>
        <v>No target set</v>
      </c>
      <c r="I81" t="str">
        <f t="shared" si="3"/>
        <v>No target set</v>
      </c>
      <c r="J81" s="3">
        <v>58</v>
      </c>
    </row>
    <row r="82" spans="1:10" x14ac:dyDescent="0.2">
      <c r="A82" t="s">
        <v>356</v>
      </c>
      <c r="B82" t="str">
        <f>'3. Process Assessment'!C180</f>
        <v>PR9.6</v>
      </c>
      <c r="C82" t="str">
        <f>'3. Process Assessment'!G180</f>
        <v xml:space="preserve">Select…. </v>
      </c>
      <c r="D82" s="110" t="str">
        <f t="shared" si="16"/>
        <v>Yes</v>
      </c>
      <c r="E82" s="128" t="str">
        <f t="shared" si="15"/>
        <v xml:space="preserve">Select…. </v>
      </c>
      <c r="F82" t="str">
        <f t="shared" si="0"/>
        <v>No target set</v>
      </c>
      <c r="G82" t="str">
        <f t="shared" si="1"/>
        <v>No target set</v>
      </c>
      <c r="H82" t="str">
        <f t="shared" si="2"/>
        <v>No target set</v>
      </c>
      <c r="I82" t="str">
        <f t="shared" si="3"/>
        <v>No target set</v>
      </c>
      <c r="J82" s="3">
        <v>59</v>
      </c>
    </row>
    <row r="83" spans="1:10" x14ac:dyDescent="0.2">
      <c r="A83" t="s">
        <v>356</v>
      </c>
      <c r="B83" t="str">
        <f>'3. Process Assessment'!C183</f>
        <v>PR9.7</v>
      </c>
      <c r="C83" t="str">
        <f>'3. Process Assessment'!G183</f>
        <v xml:space="preserve">Select…. </v>
      </c>
      <c r="D83" s="110" t="str">
        <f t="shared" si="16"/>
        <v>Yes</v>
      </c>
      <c r="E83" s="128" t="str">
        <f t="shared" si="15"/>
        <v xml:space="preserve">Select…. </v>
      </c>
      <c r="F83" t="str">
        <f t="shared" si="0"/>
        <v>No target set</v>
      </c>
      <c r="G83" t="str">
        <f t="shared" si="1"/>
        <v>No target set</v>
      </c>
      <c r="H83" t="str">
        <f t="shared" si="2"/>
        <v>No target set</v>
      </c>
      <c r="I83" t="str">
        <f t="shared" si="3"/>
        <v>No target set</v>
      </c>
      <c r="J83" s="3">
        <v>60</v>
      </c>
    </row>
    <row r="84" spans="1:10" x14ac:dyDescent="0.2">
      <c r="A84" t="s">
        <v>357</v>
      </c>
      <c r="B84" t="str">
        <f>'3. Process Assessment'!C186</f>
        <v>PR10.1</v>
      </c>
      <c r="C84" t="str">
        <f>'3. Process Assessment'!G186</f>
        <v xml:space="preserve">Select…. </v>
      </c>
      <c r="D84" s="110" t="str">
        <f>$B$18</f>
        <v>Yes</v>
      </c>
      <c r="E84" s="128" t="str">
        <f>$C$18</f>
        <v xml:space="preserve">Select…. </v>
      </c>
      <c r="F84" t="str">
        <f t="shared" si="0"/>
        <v>No target set</v>
      </c>
      <c r="G84" t="str">
        <f t="shared" si="1"/>
        <v>No target set</v>
      </c>
      <c r="H84" t="str">
        <f t="shared" si="2"/>
        <v>No target set</v>
      </c>
      <c r="I84" t="str">
        <f t="shared" si="3"/>
        <v>No target set</v>
      </c>
      <c r="J84" s="3">
        <v>61</v>
      </c>
    </row>
    <row r="85" spans="1:10" x14ac:dyDescent="0.2">
      <c r="A85" t="s">
        <v>357</v>
      </c>
      <c r="B85" t="str">
        <f>'3. Process Assessment'!C189</f>
        <v>PR10.2</v>
      </c>
      <c r="C85" t="str">
        <f>'3. Process Assessment'!G189</f>
        <v xml:space="preserve">Select…. </v>
      </c>
      <c r="D85" s="110" t="str">
        <f t="shared" ref="D85:D87" si="17">$B$18</f>
        <v>Yes</v>
      </c>
      <c r="E85" s="128" t="str">
        <f>$C$18</f>
        <v xml:space="preserve">Select…. </v>
      </c>
      <c r="F85" t="str">
        <f t="shared" si="0"/>
        <v>No target set</v>
      </c>
      <c r="G85" t="str">
        <f t="shared" si="1"/>
        <v>No target set</v>
      </c>
      <c r="H85" t="str">
        <f t="shared" si="2"/>
        <v>No target set</v>
      </c>
      <c r="I85" t="str">
        <f t="shared" si="3"/>
        <v>No target set</v>
      </c>
      <c r="J85" s="3">
        <v>62</v>
      </c>
    </row>
    <row r="86" spans="1:10" x14ac:dyDescent="0.2">
      <c r="A86" t="s">
        <v>357</v>
      </c>
      <c r="B86" t="str">
        <f>'3. Process Assessment'!C192</f>
        <v>PR10.3</v>
      </c>
      <c r="C86" t="str">
        <f>'3. Process Assessment'!G192</f>
        <v xml:space="preserve">Select…. </v>
      </c>
      <c r="D86" s="110" t="str">
        <f t="shared" si="17"/>
        <v>Yes</v>
      </c>
      <c r="E86" s="128" t="str">
        <f>$C$18</f>
        <v xml:space="preserve">Select…. </v>
      </c>
      <c r="F86" t="str">
        <f t="shared" si="0"/>
        <v>No target set</v>
      </c>
      <c r="G86" t="str">
        <f t="shared" si="1"/>
        <v>No target set</v>
      </c>
      <c r="H86" t="str">
        <f t="shared" si="2"/>
        <v>No target set</v>
      </c>
      <c r="I86" t="str">
        <f t="shared" si="3"/>
        <v>No target set</v>
      </c>
      <c r="J86" s="3">
        <v>63</v>
      </c>
    </row>
    <row r="87" spans="1:10" x14ac:dyDescent="0.2">
      <c r="A87" t="s">
        <v>357</v>
      </c>
      <c r="B87" t="str">
        <f>'3. Process Assessment'!C195</f>
        <v>PR10.4</v>
      </c>
      <c r="C87" t="str">
        <f>'3. Process Assessment'!G195</f>
        <v xml:space="preserve">Select…. </v>
      </c>
      <c r="D87" s="110" t="str">
        <f t="shared" si="17"/>
        <v>Yes</v>
      </c>
      <c r="E87" s="128" t="str">
        <f>$C$18</f>
        <v xml:space="preserve">Select…. </v>
      </c>
      <c r="F87" t="str">
        <f t="shared" si="0"/>
        <v>No target set</v>
      </c>
      <c r="G87" t="str">
        <f t="shared" si="1"/>
        <v>No target set</v>
      </c>
      <c r="H87" t="str">
        <f t="shared" si="2"/>
        <v>No target set</v>
      </c>
      <c r="I87" t="str">
        <f t="shared" si="3"/>
        <v>No target set</v>
      </c>
      <c r="J87" s="3">
        <v>64</v>
      </c>
    </row>
    <row r="88" spans="1:10" x14ac:dyDescent="0.2">
      <c r="A88" t="s">
        <v>358</v>
      </c>
      <c r="B88" t="str">
        <f>'3. Process Assessment'!C198</f>
        <v>PR11.1</v>
      </c>
      <c r="C88" t="str">
        <f>'3. Process Assessment'!G198</f>
        <v xml:space="preserve">Select…. </v>
      </c>
      <c r="D88" s="110" t="str">
        <f>$B$19</f>
        <v>Yes</v>
      </c>
      <c r="E88" s="128" t="str">
        <f t="shared" ref="E88:E93" si="18">$C$19</f>
        <v xml:space="preserve">Select…. </v>
      </c>
      <c r="F88" t="str">
        <f t="shared" si="0"/>
        <v>No target set</v>
      </c>
      <c r="G88" t="str">
        <f t="shared" si="1"/>
        <v>No target set</v>
      </c>
      <c r="H88" t="str">
        <f t="shared" si="2"/>
        <v>No target set</v>
      </c>
      <c r="I88" t="str">
        <f t="shared" si="3"/>
        <v>No target set</v>
      </c>
      <c r="J88" s="3">
        <v>65</v>
      </c>
    </row>
    <row r="89" spans="1:10" x14ac:dyDescent="0.2">
      <c r="A89" t="s">
        <v>358</v>
      </c>
      <c r="B89" t="str">
        <f>'3. Process Assessment'!C201</f>
        <v>PR11.2</v>
      </c>
      <c r="C89" t="str">
        <f>'3. Process Assessment'!G201</f>
        <v xml:space="preserve">Select…. </v>
      </c>
      <c r="D89" s="110" t="str">
        <f t="shared" ref="D89:D93" si="19">$B$19</f>
        <v>Yes</v>
      </c>
      <c r="E89" s="128" t="str">
        <f t="shared" si="18"/>
        <v xml:space="preserve">Select…. </v>
      </c>
      <c r="F89" t="str">
        <f t="shared" ref="F89:F108" si="20">IF(E89="Select…. ", "No target set", IF(E89&gt;=0,"Yes","No"))</f>
        <v>No target set</v>
      </c>
      <c r="G89" t="str">
        <f t="shared" ref="G89:G108" si="21">IF(E89="Select…. ", "No target set", IF(E89&gt;=1,"Yes","No"))</f>
        <v>No target set</v>
      </c>
      <c r="H89" t="str">
        <f t="shared" ref="H89:H108" si="22">IF(E89="Select…. ", "No target set", IF(E89&gt;=2,"Yes","No"))</f>
        <v>No target set</v>
      </c>
      <c r="I89" t="str">
        <f t="shared" ref="I89:I108" si="23">IF(E89="Select…. ", "No target set", IF(E89&gt;=3,"Yes","No"))</f>
        <v>No target set</v>
      </c>
      <c r="J89" s="3">
        <v>66</v>
      </c>
    </row>
    <row r="90" spans="1:10" x14ac:dyDescent="0.2">
      <c r="A90" t="s">
        <v>358</v>
      </c>
      <c r="B90" t="str">
        <f>'3. Process Assessment'!C204</f>
        <v>PR11.3</v>
      </c>
      <c r="C90" t="str">
        <f>'3. Process Assessment'!G204</f>
        <v xml:space="preserve">Select…. </v>
      </c>
      <c r="D90" s="110" t="str">
        <f t="shared" si="19"/>
        <v>Yes</v>
      </c>
      <c r="E90" s="128" t="str">
        <f t="shared" si="18"/>
        <v xml:space="preserve">Select…. </v>
      </c>
      <c r="F90" t="str">
        <f t="shared" si="20"/>
        <v>No target set</v>
      </c>
      <c r="G90" t="str">
        <f t="shared" si="21"/>
        <v>No target set</v>
      </c>
      <c r="H90" t="str">
        <f t="shared" si="22"/>
        <v>No target set</v>
      </c>
      <c r="I90" t="str">
        <f t="shared" si="23"/>
        <v>No target set</v>
      </c>
      <c r="J90" s="3">
        <v>67</v>
      </c>
    </row>
    <row r="91" spans="1:10" x14ac:dyDescent="0.2">
      <c r="A91" t="s">
        <v>358</v>
      </c>
      <c r="B91" t="str">
        <f>'3. Process Assessment'!C207</f>
        <v>PR11.4</v>
      </c>
      <c r="C91" t="str">
        <f>'3. Process Assessment'!G207</f>
        <v xml:space="preserve">Select…. </v>
      </c>
      <c r="D91" s="110" t="str">
        <f t="shared" si="19"/>
        <v>Yes</v>
      </c>
      <c r="E91" s="128" t="str">
        <f t="shared" si="18"/>
        <v xml:space="preserve">Select…. </v>
      </c>
      <c r="F91" t="str">
        <f t="shared" si="20"/>
        <v>No target set</v>
      </c>
      <c r="G91" t="str">
        <f t="shared" si="21"/>
        <v>No target set</v>
      </c>
      <c r="H91" t="str">
        <f t="shared" si="22"/>
        <v>No target set</v>
      </c>
      <c r="I91" t="str">
        <f t="shared" si="23"/>
        <v>No target set</v>
      </c>
      <c r="J91" s="3">
        <v>68</v>
      </c>
    </row>
    <row r="92" spans="1:10" x14ac:dyDescent="0.2">
      <c r="A92" t="s">
        <v>358</v>
      </c>
      <c r="B92" t="str">
        <f>'3. Process Assessment'!C210</f>
        <v>PR11.5</v>
      </c>
      <c r="C92" t="str">
        <f>'3. Process Assessment'!G210</f>
        <v xml:space="preserve">Select…. </v>
      </c>
      <c r="D92" s="110" t="str">
        <f t="shared" si="19"/>
        <v>Yes</v>
      </c>
      <c r="E92" s="128" t="str">
        <f t="shared" si="18"/>
        <v xml:space="preserve">Select…. </v>
      </c>
      <c r="F92" t="str">
        <f t="shared" si="20"/>
        <v>No target set</v>
      </c>
      <c r="G92" t="str">
        <f t="shared" si="21"/>
        <v>No target set</v>
      </c>
      <c r="H92" t="str">
        <f t="shared" si="22"/>
        <v>No target set</v>
      </c>
      <c r="I92" t="str">
        <f t="shared" si="23"/>
        <v>No target set</v>
      </c>
      <c r="J92" s="3">
        <v>69</v>
      </c>
    </row>
    <row r="93" spans="1:10" x14ac:dyDescent="0.2">
      <c r="A93" t="s">
        <v>358</v>
      </c>
      <c r="B93" t="str">
        <f>'3. Process Assessment'!C213</f>
        <v>PR11.6</v>
      </c>
      <c r="C93" t="str">
        <f>'3. Process Assessment'!G213</f>
        <v xml:space="preserve">Select…. </v>
      </c>
      <c r="D93" s="110" t="str">
        <f t="shared" si="19"/>
        <v>Yes</v>
      </c>
      <c r="E93" s="128" t="str">
        <f t="shared" si="18"/>
        <v xml:space="preserve">Select…. </v>
      </c>
      <c r="F93" t="str">
        <f t="shared" si="20"/>
        <v>No target set</v>
      </c>
      <c r="G93" t="str">
        <f t="shared" si="21"/>
        <v>No target set</v>
      </c>
      <c r="H93" t="str">
        <f t="shared" si="22"/>
        <v>No target set</v>
      </c>
      <c r="I93" t="str">
        <f t="shared" si="23"/>
        <v>No target set</v>
      </c>
      <c r="J93" s="3">
        <v>70</v>
      </c>
    </row>
    <row r="94" spans="1:10" x14ac:dyDescent="0.2">
      <c r="A94" t="s">
        <v>359</v>
      </c>
      <c r="B94" t="str">
        <f>'3. Process Assessment'!C216</f>
        <v>PR12.1</v>
      </c>
      <c r="C94" t="str">
        <f>'3. Process Assessment'!G216</f>
        <v xml:space="preserve">Select…. </v>
      </c>
      <c r="D94" s="110" t="str">
        <f>$B$20</f>
        <v>Yes</v>
      </c>
      <c r="E94" s="128" t="str">
        <f t="shared" ref="E94:E100" si="24">$C$20</f>
        <v xml:space="preserve">Select…. </v>
      </c>
      <c r="F94" t="str">
        <f t="shared" si="20"/>
        <v>No target set</v>
      </c>
      <c r="G94" t="str">
        <f t="shared" si="21"/>
        <v>No target set</v>
      </c>
      <c r="H94" t="str">
        <f t="shared" si="22"/>
        <v>No target set</v>
      </c>
      <c r="I94" t="str">
        <f t="shared" si="23"/>
        <v>No target set</v>
      </c>
      <c r="J94" s="3">
        <v>71</v>
      </c>
    </row>
    <row r="95" spans="1:10" x14ac:dyDescent="0.2">
      <c r="A95" t="s">
        <v>359</v>
      </c>
      <c r="B95" t="str">
        <f>'3. Process Assessment'!C219</f>
        <v>PR12.2</v>
      </c>
      <c r="C95" t="str">
        <f>'3. Process Assessment'!G219</f>
        <v xml:space="preserve">Select…. </v>
      </c>
      <c r="D95" s="110" t="str">
        <f t="shared" ref="D95:D100" si="25">$B$20</f>
        <v>Yes</v>
      </c>
      <c r="E95" s="128" t="str">
        <f t="shared" si="24"/>
        <v xml:space="preserve">Select…. </v>
      </c>
      <c r="F95" t="str">
        <f t="shared" si="20"/>
        <v>No target set</v>
      </c>
      <c r="G95" t="str">
        <f t="shared" si="21"/>
        <v>No target set</v>
      </c>
      <c r="H95" t="str">
        <f t="shared" si="22"/>
        <v>No target set</v>
      </c>
      <c r="I95" t="str">
        <f t="shared" si="23"/>
        <v>No target set</v>
      </c>
      <c r="J95" s="3">
        <v>72</v>
      </c>
    </row>
    <row r="96" spans="1:10" x14ac:dyDescent="0.2">
      <c r="A96" t="s">
        <v>359</v>
      </c>
      <c r="B96" t="str">
        <f>'3. Process Assessment'!C222</f>
        <v>PR12.3</v>
      </c>
      <c r="C96" t="str">
        <f>'3. Process Assessment'!G222</f>
        <v xml:space="preserve">Select…. </v>
      </c>
      <c r="D96" s="110" t="str">
        <f t="shared" si="25"/>
        <v>Yes</v>
      </c>
      <c r="E96" s="128" t="str">
        <f t="shared" si="24"/>
        <v xml:space="preserve">Select…. </v>
      </c>
      <c r="F96" t="str">
        <f t="shared" si="20"/>
        <v>No target set</v>
      </c>
      <c r="G96" t="str">
        <f t="shared" si="21"/>
        <v>No target set</v>
      </c>
      <c r="H96" t="str">
        <f t="shared" si="22"/>
        <v>No target set</v>
      </c>
      <c r="I96" t="str">
        <f t="shared" si="23"/>
        <v>No target set</v>
      </c>
      <c r="J96" s="3">
        <v>73</v>
      </c>
    </row>
    <row r="97" spans="1:10" x14ac:dyDescent="0.2">
      <c r="A97" t="s">
        <v>359</v>
      </c>
      <c r="B97" t="str">
        <f>'3. Process Assessment'!C225</f>
        <v>PR12.4</v>
      </c>
      <c r="C97" t="str">
        <f>'3. Process Assessment'!G225</f>
        <v xml:space="preserve">Select…. </v>
      </c>
      <c r="D97" s="110" t="str">
        <f t="shared" si="25"/>
        <v>Yes</v>
      </c>
      <c r="E97" s="128" t="str">
        <f t="shared" si="24"/>
        <v xml:space="preserve">Select…. </v>
      </c>
      <c r="F97" t="str">
        <f t="shared" si="20"/>
        <v>No target set</v>
      </c>
      <c r="G97" t="str">
        <f t="shared" si="21"/>
        <v>No target set</v>
      </c>
      <c r="H97" t="str">
        <f t="shared" si="22"/>
        <v>No target set</v>
      </c>
      <c r="I97" t="str">
        <f t="shared" si="23"/>
        <v>No target set</v>
      </c>
      <c r="J97" s="3">
        <v>74</v>
      </c>
    </row>
    <row r="98" spans="1:10" x14ac:dyDescent="0.2">
      <c r="A98" t="s">
        <v>359</v>
      </c>
      <c r="B98" t="str">
        <f>'3. Process Assessment'!C228</f>
        <v>PR12.5</v>
      </c>
      <c r="C98" t="str">
        <f>'3. Process Assessment'!G228</f>
        <v xml:space="preserve">Select…. </v>
      </c>
      <c r="D98" s="110" t="str">
        <f t="shared" si="25"/>
        <v>Yes</v>
      </c>
      <c r="E98" s="128" t="str">
        <f t="shared" si="24"/>
        <v xml:space="preserve">Select…. </v>
      </c>
      <c r="F98" t="str">
        <f t="shared" si="20"/>
        <v>No target set</v>
      </c>
      <c r="G98" t="str">
        <f t="shared" si="21"/>
        <v>No target set</v>
      </c>
      <c r="H98" t="str">
        <f t="shared" si="22"/>
        <v>No target set</v>
      </c>
      <c r="I98" t="str">
        <f t="shared" si="23"/>
        <v>No target set</v>
      </c>
      <c r="J98" s="3">
        <v>75</v>
      </c>
    </row>
    <row r="99" spans="1:10" x14ac:dyDescent="0.2">
      <c r="A99" t="s">
        <v>359</v>
      </c>
      <c r="B99" t="str">
        <f>'3. Process Assessment'!C231</f>
        <v>PR12.6</v>
      </c>
      <c r="C99" t="str">
        <f>'3. Process Assessment'!G231</f>
        <v xml:space="preserve">Select…. </v>
      </c>
      <c r="D99" s="110" t="str">
        <f t="shared" si="25"/>
        <v>Yes</v>
      </c>
      <c r="E99" s="128" t="str">
        <f t="shared" si="24"/>
        <v xml:space="preserve">Select…. </v>
      </c>
      <c r="F99" t="str">
        <f t="shared" si="20"/>
        <v>No target set</v>
      </c>
      <c r="G99" t="str">
        <f t="shared" si="21"/>
        <v>No target set</v>
      </c>
      <c r="H99" t="str">
        <f t="shared" si="22"/>
        <v>No target set</v>
      </c>
      <c r="I99" t="str">
        <f t="shared" si="23"/>
        <v>No target set</v>
      </c>
      <c r="J99" s="3">
        <v>76</v>
      </c>
    </row>
    <row r="100" spans="1:10" x14ac:dyDescent="0.2">
      <c r="A100" t="s">
        <v>359</v>
      </c>
      <c r="B100" t="str">
        <f>'3. Process Assessment'!C234</f>
        <v>PR12.7</v>
      </c>
      <c r="C100" t="str">
        <f>'3. Process Assessment'!G234</f>
        <v xml:space="preserve">Select…. </v>
      </c>
      <c r="D100" s="110" t="str">
        <f t="shared" si="25"/>
        <v>Yes</v>
      </c>
      <c r="E100" s="128" t="str">
        <f t="shared" si="24"/>
        <v xml:space="preserve">Select…. </v>
      </c>
      <c r="F100" t="str">
        <f t="shared" si="20"/>
        <v>No target set</v>
      </c>
      <c r="G100" t="str">
        <f t="shared" si="21"/>
        <v>No target set</v>
      </c>
      <c r="H100" t="str">
        <f t="shared" si="22"/>
        <v>No target set</v>
      </c>
      <c r="I100" t="str">
        <f t="shared" si="23"/>
        <v>No target set</v>
      </c>
      <c r="J100" s="3">
        <v>77</v>
      </c>
    </row>
    <row r="101" spans="1:10" x14ac:dyDescent="0.2">
      <c r="A101" t="s">
        <v>360</v>
      </c>
      <c r="B101" t="str">
        <f>'3. Process Assessment'!C237</f>
        <v>PR13.1</v>
      </c>
      <c r="C101" t="str">
        <f>'3. Process Assessment'!G237</f>
        <v xml:space="preserve">Select…. </v>
      </c>
      <c r="D101" s="110" t="str">
        <f>$B$21</f>
        <v>Yes</v>
      </c>
      <c r="E101" s="128" t="str">
        <f t="shared" ref="E101:E106" si="26">$C$21</f>
        <v xml:space="preserve">Select…. </v>
      </c>
      <c r="F101" t="str">
        <f t="shared" si="20"/>
        <v>No target set</v>
      </c>
      <c r="G101" t="str">
        <f t="shared" si="21"/>
        <v>No target set</v>
      </c>
      <c r="H101" t="str">
        <f t="shared" si="22"/>
        <v>No target set</v>
      </c>
      <c r="I101" t="str">
        <f t="shared" si="23"/>
        <v>No target set</v>
      </c>
      <c r="J101" s="3">
        <v>78</v>
      </c>
    </row>
    <row r="102" spans="1:10" x14ac:dyDescent="0.2">
      <c r="A102" t="s">
        <v>360</v>
      </c>
      <c r="B102" t="str">
        <f>'3. Process Assessment'!C240</f>
        <v>PR13.2</v>
      </c>
      <c r="C102" t="str">
        <f>'3. Process Assessment'!G240</f>
        <v xml:space="preserve">Select…. </v>
      </c>
      <c r="D102" s="110" t="str">
        <f t="shared" ref="D102:D106" si="27">$B$21</f>
        <v>Yes</v>
      </c>
      <c r="E102" s="128" t="str">
        <f t="shared" si="26"/>
        <v xml:space="preserve">Select…. </v>
      </c>
      <c r="F102" t="str">
        <f t="shared" si="20"/>
        <v>No target set</v>
      </c>
      <c r="G102" t="str">
        <f t="shared" si="21"/>
        <v>No target set</v>
      </c>
      <c r="H102" t="str">
        <f t="shared" si="22"/>
        <v>No target set</v>
      </c>
      <c r="I102" t="str">
        <f t="shared" si="23"/>
        <v>No target set</v>
      </c>
      <c r="J102" s="3">
        <v>79</v>
      </c>
    </row>
    <row r="103" spans="1:10" x14ac:dyDescent="0.2">
      <c r="A103" t="s">
        <v>360</v>
      </c>
      <c r="B103" t="str">
        <f>'3. Process Assessment'!C243</f>
        <v>PR13.3</v>
      </c>
      <c r="C103" t="str">
        <f>'3. Process Assessment'!G243</f>
        <v xml:space="preserve">Select…. </v>
      </c>
      <c r="D103" s="110" t="str">
        <f t="shared" si="27"/>
        <v>Yes</v>
      </c>
      <c r="E103" s="128" t="str">
        <f t="shared" si="26"/>
        <v xml:space="preserve">Select…. </v>
      </c>
      <c r="F103" t="str">
        <f t="shared" si="20"/>
        <v>No target set</v>
      </c>
      <c r="G103" t="str">
        <f t="shared" si="21"/>
        <v>No target set</v>
      </c>
      <c r="H103" t="str">
        <f t="shared" si="22"/>
        <v>No target set</v>
      </c>
      <c r="I103" t="str">
        <f t="shared" si="23"/>
        <v>No target set</v>
      </c>
      <c r="J103" s="3">
        <v>80</v>
      </c>
    </row>
    <row r="104" spans="1:10" x14ac:dyDescent="0.2">
      <c r="A104" t="s">
        <v>360</v>
      </c>
      <c r="B104" t="str">
        <f>'3. Process Assessment'!C246</f>
        <v>PR13.4</v>
      </c>
      <c r="C104" t="str">
        <f>'3. Process Assessment'!G246</f>
        <v xml:space="preserve">Select…. </v>
      </c>
      <c r="D104" s="110" t="str">
        <f t="shared" si="27"/>
        <v>Yes</v>
      </c>
      <c r="E104" s="128" t="str">
        <f t="shared" si="26"/>
        <v xml:space="preserve">Select…. </v>
      </c>
      <c r="F104" t="str">
        <f t="shared" si="20"/>
        <v>No target set</v>
      </c>
      <c r="G104" t="str">
        <f t="shared" si="21"/>
        <v>No target set</v>
      </c>
      <c r="H104" t="str">
        <f t="shared" si="22"/>
        <v>No target set</v>
      </c>
      <c r="I104" t="str">
        <f t="shared" si="23"/>
        <v>No target set</v>
      </c>
      <c r="J104" s="3">
        <v>81</v>
      </c>
    </row>
    <row r="105" spans="1:10" x14ac:dyDescent="0.2">
      <c r="A105" t="s">
        <v>360</v>
      </c>
      <c r="B105" t="str">
        <f>'3. Process Assessment'!C249</f>
        <v>PR13.5</v>
      </c>
      <c r="C105" t="str">
        <f>'3. Process Assessment'!G249</f>
        <v xml:space="preserve">Select…. </v>
      </c>
      <c r="D105" s="110" t="str">
        <f t="shared" si="27"/>
        <v>Yes</v>
      </c>
      <c r="E105" s="128" t="str">
        <f t="shared" si="26"/>
        <v xml:space="preserve">Select…. </v>
      </c>
      <c r="F105" t="str">
        <f t="shared" si="20"/>
        <v>No target set</v>
      </c>
      <c r="G105" t="str">
        <f t="shared" si="21"/>
        <v>No target set</v>
      </c>
      <c r="H105" t="str">
        <f t="shared" si="22"/>
        <v>No target set</v>
      </c>
      <c r="I105" t="str">
        <f t="shared" si="23"/>
        <v>No target set</v>
      </c>
      <c r="J105" s="3">
        <v>82</v>
      </c>
    </row>
    <row r="106" spans="1:10" x14ac:dyDescent="0.2">
      <c r="A106" t="s">
        <v>360</v>
      </c>
      <c r="B106" t="str">
        <f>'3. Process Assessment'!C252</f>
        <v>PR13.6</v>
      </c>
      <c r="C106" t="str">
        <f>'3. Process Assessment'!G252</f>
        <v xml:space="preserve">Select…. </v>
      </c>
      <c r="D106" s="110" t="str">
        <f t="shared" si="27"/>
        <v>Yes</v>
      </c>
      <c r="E106" s="128" t="str">
        <f t="shared" si="26"/>
        <v xml:space="preserve">Select…. </v>
      </c>
      <c r="F106" t="str">
        <f t="shared" si="20"/>
        <v>No target set</v>
      </c>
      <c r="G106" t="str">
        <f t="shared" si="21"/>
        <v>No target set</v>
      </c>
      <c r="H106" t="str">
        <f t="shared" si="22"/>
        <v>No target set</v>
      </c>
      <c r="I106" t="str">
        <f t="shared" si="23"/>
        <v>No target set</v>
      </c>
      <c r="J106" s="3">
        <v>83</v>
      </c>
    </row>
    <row r="107" spans="1:10" x14ac:dyDescent="0.2">
      <c r="A107" t="s">
        <v>361</v>
      </c>
      <c r="B107" t="str">
        <f>'3. Process Assessment'!C255</f>
        <v>PR14.1</v>
      </c>
      <c r="C107" t="str">
        <f>'3. Process Assessment'!G255</f>
        <v xml:space="preserve">Select…. </v>
      </c>
      <c r="D107" s="110" t="str">
        <f>$B$22</f>
        <v>Yes</v>
      </c>
      <c r="E107" s="128" t="str">
        <f>$C$22</f>
        <v xml:space="preserve">Select…. </v>
      </c>
      <c r="F107" t="str">
        <f t="shared" si="20"/>
        <v>No target set</v>
      </c>
      <c r="G107" t="str">
        <f t="shared" si="21"/>
        <v>No target set</v>
      </c>
      <c r="H107" t="str">
        <f t="shared" si="22"/>
        <v>No target set</v>
      </c>
      <c r="I107" t="str">
        <f t="shared" si="23"/>
        <v>No target set</v>
      </c>
      <c r="J107" s="3">
        <v>84</v>
      </c>
    </row>
    <row r="108" spans="1:10" x14ac:dyDescent="0.2">
      <c r="A108" t="s">
        <v>361</v>
      </c>
      <c r="B108" t="str">
        <f>'3. Process Assessment'!C258</f>
        <v>PR14.2</v>
      </c>
      <c r="C108" t="str">
        <f>'3. Process Assessment'!G258</f>
        <v xml:space="preserve">Select…. </v>
      </c>
      <c r="D108" s="110" t="str">
        <f>$B$22</f>
        <v>Yes</v>
      </c>
      <c r="E108" s="128" t="str">
        <f>$C$22</f>
        <v xml:space="preserve">Select…. </v>
      </c>
      <c r="F108" t="str">
        <f t="shared" si="20"/>
        <v>No target set</v>
      </c>
      <c r="G108" t="str">
        <f t="shared" si="21"/>
        <v>No target set</v>
      </c>
      <c r="H108" t="str">
        <f t="shared" si="22"/>
        <v>No target set</v>
      </c>
      <c r="I108" t="str">
        <f t="shared" si="23"/>
        <v>No target set</v>
      </c>
      <c r="J108" s="3">
        <v>85</v>
      </c>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18063D7D-9D45-4315-AE35-03849F37DAE2}">
            <xm:f>AND('4. Process capability results'!E6="Not passed",F24="No")</xm:f>
            <x14:dxf/>
          </x14:cfRule>
          <xm:sqref>E6:H90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4"/>
  <sheetViews>
    <sheetView workbookViewId="0">
      <selection activeCell="E6" sqref="E6"/>
    </sheetView>
  </sheetViews>
  <sheetFormatPr baseColWidth="10" defaultColWidth="11" defaultRowHeight="16" x14ac:dyDescent="0.2"/>
  <cols>
    <col min="1" max="1" width="69.33203125" style="4" customWidth="1"/>
    <col min="2" max="2" width="11.1640625" style="16" customWidth="1"/>
    <col min="3" max="3" width="13.33203125" style="16" customWidth="1"/>
    <col min="4" max="4" width="16" style="1" customWidth="1"/>
    <col min="5" max="5" width="14.1640625" style="3" customWidth="1"/>
    <col min="6" max="6" width="13.83203125" style="3" customWidth="1"/>
    <col min="7" max="7" width="13.33203125" style="3" customWidth="1"/>
    <col min="8" max="8" width="14.5" style="3" customWidth="1"/>
    <col min="9" max="9" width="16.33203125" customWidth="1"/>
    <col min="10" max="10" width="15.1640625" customWidth="1"/>
    <col min="11" max="11" width="16.5" customWidth="1"/>
    <col min="12" max="12" width="18.33203125" customWidth="1"/>
    <col min="13" max="13" width="16" customWidth="1"/>
    <col min="14" max="14" width="17.33203125" style="1" customWidth="1"/>
    <col min="15" max="19" width="11.1640625" style="16" customWidth="1"/>
  </cols>
  <sheetData>
    <row r="1" spans="1:30" s="6" customFormat="1" ht="46" customHeight="1" x14ac:dyDescent="0.35">
      <c r="A1" s="45"/>
      <c r="B1" s="48"/>
      <c r="C1" s="149" t="s">
        <v>239</v>
      </c>
      <c r="D1" s="149"/>
      <c r="E1" s="149"/>
      <c r="F1" s="149"/>
      <c r="G1" s="149"/>
      <c r="H1" s="49"/>
      <c r="I1" s="49"/>
      <c r="J1" s="48"/>
      <c r="K1" s="48"/>
      <c r="L1" s="45"/>
      <c r="M1"/>
      <c r="N1"/>
      <c r="O1"/>
      <c r="P1"/>
      <c r="Q1"/>
      <c r="R1"/>
      <c r="S1"/>
      <c r="T1"/>
      <c r="U1"/>
      <c r="V1"/>
      <c r="W1"/>
      <c r="X1"/>
      <c r="Y1" s="7"/>
      <c r="Z1" s="7"/>
      <c r="AA1" s="7"/>
      <c r="AB1" s="7"/>
      <c r="AC1" s="7"/>
      <c r="AD1" s="7"/>
    </row>
    <row r="2" spans="1:30" ht="52" customHeight="1" x14ac:dyDescent="0.25">
      <c r="A2" s="45"/>
      <c r="B2" s="48"/>
      <c r="C2" s="150" t="s">
        <v>253</v>
      </c>
      <c r="D2" s="150"/>
      <c r="E2" s="150"/>
      <c r="F2" s="150"/>
      <c r="G2" s="150"/>
      <c r="H2" s="50"/>
      <c r="I2" s="50"/>
      <c r="J2" s="48"/>
      <c r="K2" s="48"/>
      <c r="L2" s="45"/>
      <c r="N2"/>
      <c r="O2"/>
      <c r="P2"/>
      <c r="Q2"/>
      <c r="R2"/>
      <c r="S2"/>
    </row>
    <row r="3" spans="1:30" s="29" customFormat="1" ht="19" customHeight="1" x14ac:dyDescent="0.25">
      <c r="A3" s="17"/>
      <c r="B3" s="17"/>
      <c r="C3" s="17"/>
      <c r="D3" s="17"/>
      <c r="E3" s="17"/>
      <c r="F3" s="17"/>
      <c r="G3" s="17"/>
      <c r="H3" s="17"/>
      <c r="I3" s="17"/>
      <c r="J3" s="21"/>
      <c r="K3" s="21"/>
      <c r="L3" s="21"/>
    </row>
    <row r="4" spans="1:30" ht="21" x14ac:dyDescent="0.25">
      <c r="A4" s="30" t="s">
        <v>224</v>
      </c>
      <c r="B4" s="281" t="s">
        <v>225</v>
      </c>
      <c r="C4" s="281"/>
      <c r="D4" s="31" t="s">
        <v>226</v>
      </c>
      <c r="E4" s="280" t="s">
        <v>227</v>
      </c>
      <c r="F4" s="280"/>
      <c r="G4" s="280"/>
      <c r="H4" s="280"/>
      <c r="I4" s="44" t="s">
        <v>228</v>
      </c>
      <c r="J4" s="21"/>
      <c r="K4" s="21"/>
      <c r="L4" s="21"/>
    </row>
    <row r="5" spans="1:30" x14ac:dyDescent="0.2">
      <c r="A5" s="26"/>
      <c r="B5" s="27" t="s">
        <v>219</v>
      </c>
      <c r="C5" s="27" t="s">
        <v>221</v>
      </c>
      <c r="D5" s="22" t="s">
        <v>187</v>
      </c>
      <c r="E5" s="20" t="s">
        <v>87</v>
      </c>
      <c r="F5" s="20" t="s">
        <v>88</v>
      </c>
      <c r="G5" s="20" t="s">
        <v>89</v>
      </c>
      <c r="H5" s="20" t="s">
        <v>223</v>
      </c>
      <c r="I5" s="28" t="s">
        <v>229</v>
      </c>
      <c r="J5" s="28"/>
      <c r="K5" s="28"/>
      <c r="L5" s="28"/>
      <c r="N5" s="1" t="s">
        <v>218</v>
      </c>
      <c r="O5" s="3" t="s">
        <v>220</v>
      </c>
      <c r="P5" s="3" t="s">
        <v>254</v>
      </c>
      <c r="Q5" s="3" t="s">
        <v>255</v>
      </c>
      <c r="R5" s="3" t="s">
        <v>256</v>
      </c>
      <c r="S5" s="3" t="s">
        <v>222</v>
      </c>
    </row>
    <row r="6" spans="1:30" ht="18" customHeight="1" x14ac:dyDescent="0.2">
      <c r="A6" s="285" t="s">
        <v>94</v>
      </c>
      <c r="B6" s="34" t="str">
        <f>'2. Process scope &amp; goals'!C9</f>
        <v>Yes</v>
      </c>
      <c r="C6" s="35" t="str">
        <f>IF(O6="Select…. ","N/A",O6)</f>
        <v>N/A</v>
      </c>
      <c r="D6" s="32" t="str">
        <f>'3. Process Assessment'!C5</f>
        <v>GR1.1</v>
      </c>
      <c r="E6" s="3" t="str">
        <f>IF(B6="No","Not in scope",IF(N6="Select…. ","Not answered",IF(N6&gt;=0,"Passed",Not met)))</f>
        <v>Not answered</v>
      </c>
      <c r="F6" s="3" t="str">
        <f t="shared" ref="F6:F37" si="0">IF(B6="No","Not in scope",IF(N6="Select…. ","Not answered",IF(N6&gt;=1,"Passed","Not met")))</f>
        <v>Not answered</v>
      </c>
      <c r="G6" s="3" t="str">
        <f t="shared" ref="G6:G37" si="1">IF(B6="No","Not in scope",IF(N6="Select…. ","Not answered",IF(N6&gt;=2,"Passed","Not met")))</f>
        <v>Not answered</v>
      </c>
      <c r="H6" s="3" t="str">
        <f t="shared" ref="H6:H37" si="2">IF(B6="No","Not in scope",IF(N6="Select…. ","Not answered",IF(N6&gt;=3,"Passed","Not met")))</f>
        <v>Not answered</v>
      </c>
      <c r="I6" s="19" t="str">
        <f>IF(C6="N/A"," ",IF(N6="Select…. "," ",N6-C6))</f>
        <v xml:space="preserve"> </v>
      </c>
      <c r="J6" s="21"/>
      <c r="K6" s="21"/>
      <c r="L6" s="21"/>
      <c r="N6" s="1" t="str">
        <f>'3. Process Assessment'!G5</f>
        <v xml:space="preserve">Select…. </v>
      </c>
      <c r="O6" s="51" t="str">
        <f>'2. Process scope &amp; goals'!D9</f>
        <v xml:space="preserve">Select…. </v>
      </c>
      <c r="P6" s="52" t="str">
        <f t="shared" ref="P6:P37" si="3">IF($C6="N/A", "Yes",IF($C6&gt;=0,"Yes","No"))</f>
        <v>Yes</v>
      </c>
      <c r="Q6" s="52" t="str">
        <f t="shared" ref="Q6:Q37" si="4">IF($C6="N/A", "Yes",IF($C6&gt;=1,"Yes","No"))</f>
        <v>Yes</v>
      </c>
      <c r="R6" s="52" t="str">
        <f t="shared" ref="R6:R37" si="5">IF($C6="N/A", "Yes",IF($C6&gt;=2,"Yes","No"))</f>
        <v>Yes</v>
      </c>
      <c r="S6" s="52" t="str">
        <f t="shared" ref="S6:S37" si="6">IF($C6="N/A", "Yes",IF($C6&gt;=3,"Yes","No"))</f>
        <v>Yes</v>
      </c>
    </row>
    <row r="7" spans="1:30" ht="18" customHeight="1" x14ac:dyDescent="0.2">
      <c r="A7" s="286"/>
      <c r="B7" s="36" t="str">
        <f>B6</f>
        <v>Yes</v>
      </c>
      <c r="C7" s="37" t="str">
        <f>C6</f>
        <v>N/A</v>
      </c>
      <c r="D7" s="32" t="str">
        <f>'3. Process Assessment'!C8</f>
        <v>GR1.2</v>
      </c>
      <c r="E7" s="3" t="str">
        <f>IF(B7="No","Not in scope",IF(N7="Select…. ","Not answered",IF(N7&gt;=0,"Passed",Not met)))</f>
        <v>Not answered</v>
      </c>
      <c r="F7" s="3" t="str">
        <f t="shared" si="0"/>
        <v>Not answered</v>
      </c>
      <c r="G7" s="3" t="str">
        <f t="shared" si="1"/>
        <v>Not answered</v>
      </c>
      <c r="H7" s="3" t="str">
        <f t="shared" si="2"/>
        <v>Not answered</v>
      </c>
      <c r="I7" s="19" t="str">
        <f t="shared" ref="I7:I70" si="7">IF(C7="N/A"," ",IF(N7="Select…. "," ",N7-C7))</f>
        <v xml:space="preserve"> </v>
      </c>
      <c r="J7" s="21"/>
      <c r="K7" s="21"/>
      <c r="L7" s="21"/>
      <c r="N7" s="2" t="str">
        <f>'3. Process Assessment'!G8</f>
        <v xml:space="preserve">Select…. </v>
      </c>
      <c r="O7" s="53" t="str">
        <f>O6</f>
        <v xml:space="preserve">Select…. </v>
      </c>
      <c r="P7" s="52" t="str">
        <f t="shared" si="3"/>
        <v>Yes</v>
      </c>
      <c r="Q7" s="52" t="str">
        <f t="shared" si="4"/>
        <v>Yes</v>
      </c>
      <c r="R7" s="52" t="str">
        <f t="shared" si="5"/>
        <v>Yes</v>
      </c>
      <c r="S7" s="52" t="str">
        <f t="shared" si="6"/>
        <v>Yes</v>
      </c>
    </row>
    <row r="8" spans="1:30" ht="18" customHeight="1" x14ac:dyDescent="0.2">
      <c r="A8" s="285" t="s">
        <v>100</v>
      </c>
      <c r="B8" s="34" t="str">
        <f>'2. Process scope &amp; goals'!C10</f>
        <v>Yes</v>
      </c>
      <c r="C8" s="35" t="str">
        <f>IF(O8="Select…. ","N/A",O8)</f>
        <v>N/A</v>
      </c>
      <c r="D8" s="32" t="str">
        <f>'3. Process Assessment'!C11</f>
        <v>GR2.1</v>
      </c>
      <c r="E8" s="3" t="str">
        <f>IF(B8="No","Not in scope",IF(N8="Select…. ","Not answered",IF(N8&gt;=0,"Passed",Not met)))</f>
        <v>Not answered</v>
      </c>
      <c r="F8" s="3" t="str">
        <f t="shared" si="0"/>
        <v>Not answered</v>
      </c>
      <c r="G8" s="3" t="str">
        <f t="shared" si="1"/>
        <v>Not answered</v>
      </c>
      <c r="H8" s="3" t="str">
        <f t="shared" si="2"/>
        <v>Not answered</v>
      </c>
      <c r="I8" s="19" t="str">
        <f t="shared" si="7"/>
        <v xml:space="preserve"> </v>
      </c>
      <c r="J8" s="21"/>
      <c r="K8" s="21"/>
      <c r="L8" s="21"/>
      <c r="N8" s="1" t="str">
        <f>'3. Process Assessment'!G11</f>
        <v xml:space="preserve">Select…. </v>
      </c>
      <c r="O8" s="51" t="str">
        <f>'2. Process scope &amp; goals'!D10</f>
        <v xml:space="preserve">Select…. </v>
      </c>
      <c r="P8" s="52" t="str">
        <f t="shared" si="3"/>
        <v>Yes</v>
      </c>
      <c r="Q8" s="52" t="str">
        <f t="shared" si="4"/>
        <v>Yes</v>
      </c>
      <c r="R8" s="52" t="str">
        <f t="shared" si="5"/>
        <v>Yes</v>
      </c>
      <c r="S8" s="52" t="str">
        <f t="shared" si="6"/>
        <v>Yes</v>
      </c>
    </row>
    <row r="9" spans="1:30" ht="18" customHeight="1" x14ac:dyDescent="0.2">
      <c r="A9" s="286"/>
      <c r="B9" s="36" t="str">
        <f>B8</f>
        <v>Yes</v>
      </c>
      <c r="C9" s="37" t="str">
        <f>C8</f>
        <v>N/A</v>
      </c>
      <c r="D9" s="32" t="str">
        <f>'3. Process Assessment'!C14</f>
        <v>GR2.2</v>
      </c>
      <c r="E9" s="3" t="str">
        <f>IF(B9="No","Not in scope",IF(N9="Select…. ","Not answered",IF(N9&gt;=0,"Passed",Not met)))</f>
        <v>Not answered</v>
      </c>
      <c r="F9" s="3" t="str">
        <f t="shared" si="0"/>
        <v>Not answered</v>
      </c>
      <c r="G9" s="3" t="str">
        <f t="shared" si="1"/>
        <v>Not answered</v>
      </c>
      <c r="H9" s="3" t="str">
        <f t="shared" si="2"/>
        <v>Not answered</v>
      </c>
      <c r="I9" s="19" t="str">
        <f t="shared" si="7"/>
        <v xml:space="preserve"> </v>
      </c>
      <c r="J9" s="21"/>
      <c r="K9" s="21"/>
      <c r="L9" s="21"/>
      <c r="N9" s="1" t="str">
        <f>'3. Process Assessment'!G14</f>
        <v xml:space="preserve">Select…. </v>
      </c>
      <c r="O9" s="53" t="str">
        <f>O8</f>
        <v xml:space="preserve">Select…. </v>
      </c>
      <c r="P9" s="52" t="str">
        <f t="shared" si="3"/>
        <v>Yes</v>
      </c>
      <c r="Q9" s="52" t="str">
        <f t="shared" si="4"/>
        <v>Yes</v>
      </c>
      <c r="R9" s="52" t="str">
        <f t="shared" si="5"/>
        <v>Yes</v>
      </c>
      <c r="S9" s="52" t="str">
        <f t="shared" si="6"/>
        <v>Yes</v>
      </c>
    </row>
    <row r="10" spans="1:30" ht="18" customHeight="1" x14ac:dyDescent="0.2">
      <c r="A10" s="43" t="s">
        <v>102</v>
      </c>
      <c r="B10" s="38" t="str">
        <f>'2. Process scope &amp; goals'!C11</f>
        <v>Yes</v>
      </c>
      <c r="C10" s="39" t="str">
        <f>IF(O10="Select…. ","N/A",O10)</f>
        <v>N/A</v>
      </c>
      <c r="D10" s="32" t="str">
        <f>'3. Process Assessment'!C23</f>
        <v>GR3.1</v>
      </c>
      <c r="E10" s="3" t="str">
        <f>IF(B10="No","Not in scope",IF(N10="Select…. ","Not answered",IF(N10&gt;=0,"Passed",Not met)))</f>
        <v>Not answered</v>
      </c>
      <c r="F10" s="3" t="str">
        <f t="shared" si="0"/>
        <v>Not answered</v>
      </c>
      <c r="G10" s="3" t="str">
        <f t="shared" si="1"/>
        <v>Not answered</v>
      </c>
      <c r="H10" s="3" t="str">
        <f t="shared" si="2"/>
        <v>Not answered</v>
      </c>
      <c r="I10" s="19" t="str">
        <f t="shared" si="7"/>
        <v xml:space="preserve"> </v>
      </c>
      <c r="J10" s="21"/>
      <c r="K10" s="21"/>
      <c r="L10" s="21"/>
      <c r="N10" s="1" t="str">
        <f>'3. Process Assessment'!G23</f>
        <v xml:space="preserve">Select…. </v>
      </c>
      <c r="O10" s="54" t="str">
        <f>'2. Process scope &amp; goals'!D11</f>
        <v xml:space="preserve">Select…. </v>
      </c>
      <c r="P10" s="52" t="str">
        <f t="shared" si="3"/>
        <v>Yes</v>
      </c>
      <c r="Q10" s="52" t="str">
        <f t="shared" si="4"/>
        <v>Yes</v>
      </c>
      <c r="R10" s="52" t="str">
        <f t="shared" si="5"/>
        <v>Yes</v>
      </c>
      <c r="S10" s="52" t="str">
        <f t="shared" si="6"/>
        <v>Yes</v>
      </c>
    </row>
    <row r="11" spans="1:30" ht="18" customHeight="1" x14ac:dyDescent="0.2">
      <c r="A11" s="285" t="s">
        <v>103</v>
      </c>
      <c r="B11" s="34" t="str">
        <f>'2. Process scope &amp; goals'!C12</f>
        <v>Yes</v>
      </c>
      <c r="C11" s="35" t="str">
        <f>IF(O11="Select…. ","N/A",O11)</f>
        <v>N/A</v>
      </c>
      <c r="D11" s="32" t="str">
        <f>'3. Process Assessment'!C26</f>
        <v>GR4.1</v>
      </c>
      <c r="E11" s="3" t="str">
        <f>IF(B11="No","Not in scope",IF(N11="Select…. ","Not answered",IF(N11&gt;=0,"Passed",Not met)))</f>
        <v>Not answered</v>
      </c>
      <c r="F11" s="3" t="str">
        <f t="shared" si="0"/>
        <v>Not answered</v>
      </c>
      <c r="G11" s="3" t="str">
        <f t="shared" si="1"/>
        <v>Not answered</v>
      </c>
      <c r="H11" s="3" t="str">
        <f t="shared" si="2"/>
        <v>Not answered</v>
      </c>
      <c r="I11" s="19" t="str">
        <f t="shared" si="7"/>
        <v xml:space="preserve"> </v>
      </c>
      <c r="J11" s="21"/>
      <c r="K11" s="21"/>
      <c r="L11" s="21"/>
      <c r="N11" s="1" t="str">
        <f>'3. Process Assessment'!G26</f>
        <v xml:space="preserve">Select…. </v>
      </c>
      <c r="O11" s="51" t="str">
        <f>'2. Process scope &amp; goals'!D12</f>
        <v xml:space="preserve">Select…. </v>
      </c>
      <c r="P11" s="52" t="str">
        <f t="shared" si="3"/>
        <v>Yes</v>
      </c>
      <c r="Q11" s="52" t="str">
        <f t="shared" si="4"/>
        <v>Yes</v>
      </c>
      <c r="R11" s="52" t="str">
        <f t="shared" si="5"/>
        <v>Yes</v>
      </c>
      <c r="S11" s="52" t="str">
        <f t="shared" si="6"/>
        <v>Yes</v>
      </c>
    </row>
    <row r="12" spans="1:30" ht="18" customHeight="1" x14ac:dyDescent="0.2">
      <c r="A12" s="287"/>
      <c r="B12" s="24" t="str">
        <f>B11</f>
        <v>Yes</v>
      </c>
      <c r="C12" s="40" t="str">
        <f>C11</f>
        <v>N/A</v>
      </c>
      <c r="D12" s="32" t="str">
        <f>'3. Process Assessment'!C29</f>
        <v>GR4.2</v>
      </c>
      <c r="E12" s="3" t="str">
        <f>IF(B12="No","Not in scope",IF(N12="Select…. ","Not answered",IF(N12&gt;=0,"Passed",Not met)))</f>
        <v>Not answered</v>
      </c>
      <c r="F12" s="3" t="str">
        <f t="shared" si="0"/>
        <v>Not answered</v>
      </c>
      <c r="G12" s="3" t="str">
        <f t="shared" si="1"/>
        <v>Not answered</v>
      </c>
      <c r="H12" s="3" t="str">
        <f t="shared" si="2"/>
        <v>Not answered</v>
      </c>
      <c r="I12" s="19" t="str">
        <f t="shared" si="7"/>
        <v xml:space="preserve"> </v>
      </c>
      <c r="J12" s="21"/>
      <c r="K12" s="21"/>
      <c r="L12" s="21"/>
      <c r="N12" s="1" t="str">
        <f>'3. Process Assessment'!G29</f>
        <v xml:space="preserve">Select…. </v>
      </c>
      <c r="O12" s="55" t="str">
        <f>O11</f>
        <v xml:space="preserve">Select…. </v>
      </c>
      <c r="P12" s="52" t="str">
        <f t="shared" si="3"/>
        <v>Yes</v>
      </c>
      <c r="Q12" s="52" t="str">
        <f t="shared" si="4"/>
        <v>Yes</v>
      </c>
      <c r="R12" s="52" t="str">
        <f t="shared" si="5"/>
        <v>Yes</v>
      </c>
      <c r="S12" s="52" t="str">
        <f t="shared" si="6"/>
        <v>Yes</v>
      </c>
    </row>
    <row r="13" spans="1:30" ht="18" customHeight="1" x14ac:dyDescent="0.2">
      <c r="A13" s="286"/>
      <c r="B13" s="36" t="str">
        <f>B11</f>
        <v>Yes</v>
      </c>
      <c r="C13" s="37" t="str">
        <f>C11</f>
        <v>N/A</v>
      </c>
      <c r="D13" s="32" t="str">
        <f>'3. Process Assessment'!C32</f>
        <v>GR4.3</v>
      </c>
      <c r="E13" s="3" t="str">
        <f>IF(B13="No","Not in scope",IF(N13="Select…. ","Not answered",IF(N13&gt;=0,"Passed",Not met)))</f>
        <v>Not answered</v>
      </c>
      <c r="F13" s="3" t="str">
        <f t="shared" si="0"/>
        <v>Not answered</v>
      </c>
      <c r="G13" s="3" t="str">
        <f t="shared" si="1"/>
        <v>Not answered</v>
      </c>
      <c r="H13" s="3" t="str">
        <f t="shared" si="2"/>
        <v>Not answered</v>
      </c>
      <c r="I13" s="19" t="str">
        <f t="shared" si="7"/>
        <v xml:space="preserve"> </v>
      </c>
      <c r="J13" s="21"/>
      <c r="K13" s="21"/>
      <c r="L13" s="21"/>
      <c r="N13" s="1" t="str">
        <f>'3. Process Assessment'!G32</f>
        <v xml:space="preserve">Select…. </v>
      </c>
      <c r="O13" s="53" t="str">
        <f>O11</f>
        <v xml:space="preserve">Select…. </v>
      </c>
      <c r="P13" s="52" t="str">
        <f t="shared" si="3"/>
        <v>Yes</v>
      </c>
      <c r="Q13" s="52" t="str">
        <f t="shared" si="4"/>
        <v>Yes</v>
      </c>
      <c r="R13" s="52" t="str">
        <f t="shared" si="5"/>
        <v>Yes</v>
      </c>
      <c r="S13" s="52" t="str">
        <f t="shared" si="6"/>
        <v>Yes</v>
      </c>
    </row>
    <row r="14" spans="1:30" ht="18" customHeight="1" x14ac:dyDescent="0.2">
      <c r="A14" s="43" t="s">
        <v>108</v>
      </c>
      <c r="B14" s="38" t="str">
        <f>'2. Process scope &amp; goals'!C13</f>
        <v>Yes</v>
      </c>
      <c r="C14" s="39" t="str">
        <f>IF(O14="Select…. ","N/A",O14)</f>
        <v>N/A</v>
      </c>
      <c r="D14" s="32" t="str">
        <f>'3. Process Assessment'!C35</f>
        <v>GR5.1</v>
      </c>
      <c r="E14" s="3" t="str">
        <f>IF(B14="No","Not in scope",IF(N14="Select…. ","Not answered",IF(N14&gt;=0,"Passed",Not met)))</f>
        <v>Not answered</v>
      </c>
      <c r="F14" s="3" t="str">
        <f t="shared" si="0"/>
        <v>Not answered</v>
      </c>
      <c r="G14" s="3" t="str">
        <f t="shared" si="1"/>
        <v>Not answered</v>
      </c>
      <c r="H14" s="3" t="str">
        <f t="shared" si="2"/>
        <v>Not answered</v>
      </c>
      <c r="I14" s="19" t="str">
        <f t="shared" si="7"/>
        <v xml:space="preserve"> </v>
      </c>
      <c r="J14" s="21"/>
      <c r="K14" s="21"/>
      <c r="L14" s="21"/>
      <c r="N14" s="1" t="str">
        <f>'3. Process Assessment'!G35</f>
        <v xml:space="preserve">Select…. </v>
      </c>
      <c r="O14" s="54" t="str">
        <f>'2. Process scope &amp; goals'!D13</f>
        <v xml:space="preserve">Select…. </v>
      </c>
      <c r="P14" s="52" t="str">
        <f t="shared" si="3"/>
        <v>Yes</v>
      </c>
      <c r="Q14" s="52" t="str">
        <f t="shared" si="4"/>
        <v>Yes</v>
      </c>
      <c r="R14" s="52" t="str">
        <f t="shared" si="5"/>
        <v>Yes</v>
      </c>
      <c r="S14" s="52" t="str">
        <f t="shared" si="6"/>
        <v>Yes</v>
      </c>
    </row>
    <row r="15" spans="1:30" ht="18" customHeight="1" x14ac:dyDescent="0.2">
      <c r="A15" s="43" t="s">
        <v>110</v>
      </c>
      <c r="B15" s="38" t="str">
        <f>'2. Process scope &amp; goals'!C14</f>
        <v>Yes</v>
      </c>
      <c r="C15" s="39" t="str">
        <f>IF(O15="Select…. ","N/A",O15)</f>
        <v>N/A</v>
      </c>
      <c r="D15" s="32" t="str">
        <f>'3. Process Assessment'!C41</f>
        <v>GR6.1</v>
      </c>
      <c r="E15" s="3" t="str">
        <f>IF(B15="No","Not in scope",IF(N15="Select…. ","Not answered",IF(N15&gt;=0,"Passed",Not met)))</f>
        <v>Not answered</v>
      </c>
      <c r="F15" s="3" t="str">
        <f t="shared" si="0"/>
        <v>Not answered</v>
      </c>
      <c r="G15" s="3" t="str">
        <f t="shared" si="1"/>
        <v>Not answered</v>
      </c>
      <c r="H15" s="3" t="str">
        <f t="shared" si="2"/>
        <v>Not answered</v>
      </c>
      <c r="I15" s="19" t="str">
        <f t="shared" si="7"/>
        <v xml:space="preserve"> </v>
      </c>
      <c r="J15" s="21"/>
      <c r="K15" s="21"/>
      <c r="L15" s="21"/>
      <c r="N15" s="1" t="str">
        <f>'3. Process Assessment'!G41</f>
        <v xml:space="preserve">Select…. </v>
      </c>
      <c r="O15" s="54" t="str">
        <f>'2. Process scope &amp; goals'!D14</f>
        <v xml:space="preserve">Select…. </v>
      </c>
      <c r="P15" s="52" t="str">
        <f t="shared" si="3"/>
        <v>Yes</v>
      </c>
      <c r="Q15" s="52" t="str">
        <f t="shared" si="4"/>
        <v>Yes</v>
      </c>
      <c r="R15" s="52" t="str">
        <f t="shared" si="5"/>
        <v>Yes</v>
      </c>
      <c r="S15" s="52" t="str">
        <f t="shared" si="6"/>
        <v>Yes</v>
      </c>
    </row>
    <row r="16" spans="1:30" ht="18" customHeight="1" x14ac:dyDescent="0.2">
      <c r="A16" s="285" t="s">
        <v>130</v>
      </c>
      <c r="B16" s="34" t="str">
        <f>'2. Process scope &amp; goals'!C15</f>
        <v>Yes</v>
      </c>
      <c r="C16" s="35" t="str">
        <f>IF(O16="Select…. ","N/A",O16)</f>
        <v>N/A</v>
      </c>
      <c r="D16" s="32" t="str">
        <f>'3. Process Assessment'!C47</f>
        <v>GR7.1</v>
      </c>
      <c r="E16" s="3" t="str">
        <f>IF(B16="No","Not in scope",IF(N16="Select…. ","Not answered",IF(N16&gt;=0,"Passed",Not met)))</f>
        <v>Not answered</v>
      </c>
      <c r="F16" s="3" t="str">
        <f t="shared" si="0"/>
        <v>Not answered</v>
      </c>
      <c r="G16" s="3" t="str">
        <f t="shared" si="1"/>
        <v>Not answered</v>
      </c>
      <c r="H16" s="3" t="str">
        <f t="shared" si="2"/>
        <v>Not answered</v>
      </c>
      <c r="I16" s="19" t="str">
        <f t="shared" si="7"/>
        <v xml:space="preserve"> </v>
      </c>
      <c r="J16" s="21"/>
      <c r="K16" s="21"/>
      <c r="L16" s="21"/>
      <c r="N16" s="1" t="str">
        <f>'3. Process Assessment'!G47</f>
        <v xml:space="preserve">Select…. </v>
      </c>
      <c r="O16" s="51" t="str">
        <f>'2. Process scope &amp; goals'!D15</f>
        <v xml:space="preserve">Select…. </v>
      </c>
      <c r="P16" s="52" t="str">
        <f t="shared" si="3"/>
        <v>Yes</v>
      </c>
      <c r="Q16" s="52" t="str">
        <f t="shared" si="4"/>
        <v>Yes</v>
      </c>
      <c r="R16" s="52" t="str">
        <f t="shared" si="5"/>
        <v>Yes</v>
      </c>
      <c r="S16" s="52" t="str">
        <f t="shared" si="6"/>
        <v>Yes</v>
      </c>
    </row>
    <row r="17" spans="1:19" ht="18" customHeight="1" x14ac:dyDescent="0.2">
      <c r="A17" s="286"/>
      <c r="B17" s="36" t="str">
        <f>B16</f>
        <v>Yes</v>
      </c>
      <c r="C17" s="37" t="str">
        <f>C16</f>
        <v>N/A</v>
      </c>
      <c r="D17" s="32" t="str">
        <f>'3. Process Assessment'!C50</f>
        <v>GR7.2</v>
      </c>
      <c r="E17" s="3" t="str">
        <f>IF(B17="No","Not in scope",IF(N17="Select…. ","Not answered",IF(N17&gt;=0,"Passed",Not met)))</f>
        <v>Not answered</v>
      </c>
      <c r="F17" s="3" t="str">
        <f t="shared" si="0"/>
        <v>Not answered</v>
      </c>
      <c r="G17" s="3" t="str">
        <f t="shared" si="1"/>
        <v>Not answered</v>
      </c>
      <c r="H17" s="3" t="str">
        <f t="shared" si="2"/>
        <v>Not answered</v>
      </c>
      <c r="I17" s="19" t="str">
        <f t="shared" si="7"/>
        <v xml:space="preserve"> </v>
      </c>
      <c r="J17" s="21"/>
      <c r="K17" s="21"/>
      <c r="L17" s="21"/>
      <c r="N17" s="1" t="str">
        <f>'3. Process Assessment'!G50</f>
        <v xml:space="preserve">Select…. </v>
      </c>
      <c r="O17" s="53" t="str">
        <f>O16</f>
        <v xml:space="preserve">Select…. </v>
      </c>
      <c r="P17" s="52" t="str">
        <f t="shared" si="3"/>
        <v>Yes</v>
      </c>
      <c r="Q17" s="52" t="str">
        <f t="shared" si="4"/>
        <v>Yes</v>
      </c>
      <c r="R17" s="52" t="str">
        <f t="shared" si="5"/>
        <v>Yes</v>
      </c>
      <c r="S17" s="52" t="str">
        <f t="shared" si="6"/>
        <v>Yes</v>
      </c>
    </row>
    <row r="18" spans="1:19" ht="18" customHeight="1" x14ac:dyDescent="0.2">
      <c r="A18" s="282" t="s">
        <v>131</v>
      </c>
      <c r="B18" s="41" t="str">
        <f>'2. Process scope &amp; goals'!C17</f>
        <v>Yes</v>
      </c>
      <c r="C18" s="42" t="str">
        <f>IF(O18="Select…. ","N/A",O18)</f>
        <v>N/A</v>
      </c>
      <c r="D18" s="33" t="str">
        <f>'3. Process Assessment'!C54</f>
        <v>PR1.1</v>
      </c>
      <c r="E18" s="3" t="str">
        <f>IF(B18="No","Not in scope",IF(N18="Select…. ","Not answered",IF(N18&gt;=0,"Passed",Not met)))</f>
        <v>Not answered</v>
      </c>
      <c r="F18" s="3" t="str">
        <f t="shared" si="0"/>
        <v>Not answered</v>
      </c>
      <c r="G18" s="3" t="str">
        <f t="shared" si="1"/>
        <v>Not answered</v>
      </c>
      <c r="H18" s="3" t="str">
        <f t="shared" si="2"/>
        <v>Not answered</v>
      </c>
      <c r="I18" s="19" t="str">
        <f t="shared" si="7"/>
        <v xml:space="preserve"> </v>
      </c>
      <c r="J18" s="21"/>
      <c r="K18" s="21"/>
      <c r="L18" s="21"/>
      <c r="N18" s="1" t="str">
        <f>'3. Process Assessment'!G54</f>
        <v xml:space="preserve">Select…. </v>
      </c>
      <c r="O18" s="56" t="str">
        <f>'2. Process scope &amp; goals'!D17</f>
        <v xml:space="preserve">Select…. </v>
      </c>
      <c r="P18" s="52" t="str">
        <f t="shared" si="3"/>
        <v>Yes</v>
      </c>
      <c r="Q18" s="52" t="str">
        <f t="shared" si="4"/>
        <v>Yes</v>
      </c>
      <c r="R18" s="52" t="str">
        <f t="shared" si="5"/>
        <v>Yes</v>
      </c>
      <c r="S18" s="52" t="str">
        <f t="shared" si="6"/>
        <v>Yes</v>
      </c>
    </row>
    <row r="19" spans="1:19" ht="18" customHeight="1" x14ac:dyDescent="0.2">
      <c r="A19" s="283"/>
      <c r="B19" s="24" t="str">
        <f>B18</f>
        <v>Yes</v>
      </c>
      <c r="C19" s="40" t="str">
        <f>C18</f>
        <v>N/A</v>
      </c>
      <c r="D19" s="33" t="str">
        <f>'3. Process Assessment'!C57</f>
        <v>PR1.2</v>
      </c>
      <c r="E19" s="3" t="str">
        <f>IF(B19="No","Not in scope",IF(N19="Select…. ","Not answered",IF(N19&gt;=0,"Passed",Not met)))</f>
        <v>Not answered</v>
      </c>
      <c r="F19" s="3" t="str">
        <f t="shared" si="0"/>
        <v>Not answered</v>
      </c>
      <c r="G19" s="3" t="str">
        <f t="shared" si="1"/>
        <v>Not answered</v>
      </c>
      <c r="H19" s="3" t="str">
        <f t="shared" si="2"/>
        <v>Not answered</v>
      </c>
      <c r="I19" s="19" t="str">
        <f t="shared" si="7"/>
        <v xml:space="preserve"> </v>
      </c>
      <c r="J19" s="21"/>
      <c r="K19" s="21"/>
      <c r="L19" s="21"/>
      <c r="N19" s="1" t="str">
        <f>'3. Process Assessment'!G57</f>
        <v xml:space="preserve">Select…. </v>
      </c>
      <c r="O19" s="55" t="str">
        <f>O18</f>
        <v xml:space="preserve">Select…. </v>
      </c>
      <c r="P19" s="52" t="str">
        <f t="shared" si="3"/>
        <v>Yes</v>
      </c>
      <c r="Q19" s="52" t="str">
        <f t="shared" si="4"/>
        <v>Yes</v>
      </c>
      <c r="R19" s="52" t="str">
        <f t="shared" si="5"/>
        <v>Yes</v>
      </c>
      <c r="S19" s="52" t="str">
        <f t="shared" si="6"/>
        <v>Yes</v>
      </c>
    </row>
    <row r="20" spans="1:19" ht="18" customHeight="1" x14ac:dyDescent="0.2">
      <c r="A20" s="283"/>
      <c r="B20" s="24" t="str">
        <f>B18</f>
        <v>Yes</v>
      </c>
      <c r="C20" s="40" t="str">
        <f>C18</f>
        <v>N/A</v>
      </c>
      <c r="D20" s="33" t="s">
        <v>91</v>
      </c>
      <c r="E20" s="3" t="str">
        <f>IF(B20="No","Not in scope",IF(N20="Select…. ","Not answered",IF(N20&gt;=0,"Passed",Not met)))</f>
        <v>Not answered</v>
      </c>
      <c r="F20" s="3" t="str">
        <f t="shared" si="0"/>
        <v>Not answered</v>
      </c>
      <c r="G20" s="3" t="str">
        <f t="shared" si="1"/>
        <v>Not answered</v>
      </c>
      <c r="H20" s="3" t="str">
        <f t="shared" si="2"/>
        <v>Not answered</v>
      </c>
      <c r="I20" s="19" t="str">
        <f t="shared" si="7"/>
        <v xml:space="preserve"> </v>
      </c>
      <c r="J20" s="21"/>
      <c r="K20" s="21"/>
      <c r="L20" s="21"/>
      <c r="N20" s="1" t="str">
        <f>'3. Process Assessment'!G60</f>
        <v xml:space="preserve">Select…. </v>
      </c>
      <c r="O20" s="55" t="str">
        <f>O18</f>
        <v xml:space="preserve">Select…. </v>
      </c>
      <c r="P20" s="52" t="str">
        <f t="shared" si="3"/>
        <v>Yes</v>
      </c>
      <c r="Q20" s="52" t="str">
        <f t="shared" si="4"/>
        <v>Yes</v>
      </c>
      <c r="R20" s="52" t="str">
        <f t="shared" si="5"/>
        <v>Yes</v>
      </c>
      <c r="S20" s="52" t="str">
        <f t="shared" si="6"/>
        <v>Yes</v>
      </c>
    </row>
    <row r="21" spans="1:19" ht="18" customHeight="1" x14ac:dyDescent="0.2">
      <c r="A21" s="284"/>
      <c r="B21" s="36" t="str">
        <f>B18</f>
        <v>Yes</v>
      </c>
      <c r="C21" s="37" t="str">
        <f>C18</f>
        <v>N/A</v>
      </c>
      <c r="D21" s="33" t="str">
        <f>'3. Process Assessment'!C63</f>
        <v>PR1.4</v>
      </c>
      <c r="E21" s="3" t="str">
        <f>IF(B21="No","Not in scope",IF(N21="Select…. ","Not answered",IF(N21&gt;=0,"Passed",Not met)))</f>
        <v>Not answered</v>
      </c>
      <c r="F21" s="3" t="str">
        <f t="shared" si="0"/>
        <v>Not answered</v>
      </c>
      <c r="G21" s="3" t="str">
        <f t="shared" si="1"/>
        <v>Not answered</v>
      </c>
      <c r="H21" s="3" t="str">
        <f t="shared" si="2"/>
        <v>Not answered</v>
      </c>
      <c r="I21" s="19" t="str">
        <f t="shared" si="7"/>
        <v xml:space="preserve"> </v>
      </c>
      <c r="J21" s="21"/>
      <c r="K21" s="21"/>
      <c r="L21" s="21"/>
      <c r="N21" s="1" t="str">
        <f>'3. Process Assessment'!G63</f>
        <v xml:space="preserve">Select…. </v>
      </c>
      <c r="O21" s="53" t="str">
        <f>O18</f>
        <v xml:space="preserve">Select…. </v>
      </c>
      <c r="P21" s="52" t="str">
        <f t="shared" si="3"/>
        <v>Yes</v>
      </c>
      <c r="Q21" s="52" t="str">
        <f t="shared" si="4"/>
        <v>Yes</v>
      </c>
      <c r="R21" s="52" t="str">
        <f t="shared" si="5"/>
        <v>Yes</v>
      </c>
      <c r="S21" s="52" t="str">
        <f t="shared" si="6"/>
        <v>Yes</v>
      </c>
    </row>
    <row r="22" spans="1:19" ht="18" customHeight="1" x14ac:dyDescent="0.2">
      <c r="A22" s="282" t="s">
        <v>132</v>
      </c>
      <c r="B22" s="41" t="str">
        <f>'2. Process scope &amp; goals'!C18</f>
        <v>Yes</v>
      </c>
      <c r="C22" s="42" t="str">
        <f>IF(O22="Select…. ","N/A",O22)</f>
        <v>N/A</v>
      </c>
      <c r="D22" s="33" t="str">
        <f>'3. Process Assessment'!C69</f>
        <v>PR2.2</v>
      </c>
      <c r="E22" s="3" t="str">
        <f>IF(B22="No","Not in scope",IF(N22="Select…. ","Not answered",IF(N22&gt;=0,"Passed",Not met)))</f>
        <v>Not answered</v>
      </c>
      <c r="F22" s="3" t="str">
        <f t="shared" si="0"/>
        <v>Not answered</v>
      </c>
      <c r="G22" s="3" t="str">
        <f t="shared" si="1"/>
        <v>Not answered</v>
      </c>
      <c r="H22" s="3" t="str">
        <f t="shared" si="2"/>
        <v>Not answered</v>
      </c>
      <c r="I22" s="19" t="str">
        <f t="shared" si="7"/>
        <v xml:space="preserve"> </v>
      </c>
      <c r="J22" s="21"/>
      <c r="K22" s="21"/>
      <c r="L22" s="21"/>
      <c r="N22" s="1" t="str">
        <f>'3. Process Assessment'!G69</f>
        <v xml:space="preserve">Select…. </v>
      </c>
      <c r="O22" s="56" t="str">
        <f>'2. Process scope &amp; goals'!D18</f>
        <v xml:space="preserve">Select…. </v>
      </c>
      <c r="P22" s="52" t="str">
        <f t="shared" si="3"/>
        <v>Yes</v>
      </c>
      <c r="Q22" s="52" t="str">
        <f t="shared" si="4"/>
        <v>Yes</v>
      </c>
      <c r="R22" s="52" t="str">
        <f t="shared" si="5"/>
        <v>Yes</v>
      </c>
      <c r="S22" s="52" t="str">
        <f t="shared" si="6"/>
        <v>Yes</v>
      </c>
    </row>
    <row r="23" spans="1:19" ht="18" customHeight="1" x14ac:dyDescent="0.2">
      <c r="A23" s="283"/>
      <c r="B23" s="24" t="str">
        <f>B22</f>
        <v>Yes</v>
      </c>
      <c r="C23" s="40" t="str">
        <f>C22</f>
        <v>N/A</v>
      </c>
      <c r="D23" s="33" t="str">
        <f>'3. Process Assessment'!C66</f>
        <v>PR2.1</v>
      </c>
      <c r="E23" s="3" t="str">
        <f>IF(B23="No","Not in scope",IF(N23="Select…. ","Not answered",IF(N23&gt;=0,"Passed",Not met)))</f>
        <v>Not answered</v>
      </c>
      <c r="F23" s="3" t="str">
        <f t="shared" si="0"/>
        <v>Not answered</v>
      </c>
      <c r="G23" s="3" t="str">
        <f t="shared" si="1"/>
        <v>Not answered</v>
      </c>
      <c r="H23" s="3" t="str">
        <f t="shared" si="2"/>
        <v>Not answered</v>
      </c>
      <c r="I23" s="19" t="str">
        <f t="shared" si="7"/>
        <v xml:space="preserve"> </v>
      </c>
      <c r="J23" s="21"/>
      <c r="K23" s="21"/>
      <c r="L23" s="21"/>
      <c r="N23" s="1" t="str">
        <f>'3. Process Assessment'!G66</f>
        <v xml:space="preserve">Select…. </v>
      </c>
      <c r="O23" s="55" t="str">
        <f>O22</f>
        <v xml:space="preserve">Select…. </v>
      </c>
      <c r="P23" s="52" t="str">
        <f t="shared" si="3"/>
        <v>Yes</v>
      </c>
      <c r="Q23" s="52" t="str">
        <f t="shared" si="4"/>
        <v>Yes</v>
      </c>
      <c r="R23" s="52" t="str">
        <f t="shared" si="5"/>
        <v>Yes</v>
      </c>
      <c r="S23" s="52" t="str">
        <f t="shared" si="6"/>
        <v>Yes</v>
      </c>
    </row>
    <row r="24" spans="1:19" ht="18" customHeight="1" x14ac:dyDescent="0.2">
      <c r="A24" s="283"/>
      <c r="B24" s="24" t="str">
        <f>B22</f>
        <v>Yes</v>
      </c>
      <c r="C24" s="40" t="str">
        <f>C22</f>
        <v>N/A</v>
      </c>
      <c r="D24" s="33" t="str">
        <f>'3. Process Assessment'!C72</f>
        <v>PR2.3</v>
      </c>
      <c r="E24" s="3" t="str">
        <f>IF(B24="No","Not in scope",IF(N24="Select…. ","Not answered",IF(N24&gt;=0,"Passed",Not met)))</f>
        <v>Not answered</v>
      </c>
      <c r="F24" s="3" t="str">
        <f t="shared" si="0"/>
        <v>Not answered</v>
      </c>
      <c r="G24" s="3" t="str">
        <f t="shared" si="1"/>
        <v>Not answered</v>
      </c>
      <c r="H24" s="3" t="str">
        <f t="shared" si="2"/>
        <v>Not answered</v>
      </c>
      <c r="I24" s="19" t="str">
        <f t="shared" si="7"/>
        <v xml:space="preserve"> </v>
      </c>
      <c r="J24" s="21"/>
      <c r="K24" s="21"/>
      <c r="L24" s="21"/>
      <c r="N24" s="1" t="str">
        <f>'3. Process Assessment'!G72</f>
        <v xml:space="preserve">Select…. </v>
      </c>
      <c r="O24" s="55" t="str">
        <f>O22</f>
        <v xml:space="preserve">Select…. </v>
      </c>
      <c r="P24" s="52" t="str">
        <f t="shared" si="3"/>
        <v>Yes</v>
      </c>
      <c r="Q24" s="52" t="str">
        <f t="shared" si="4"/>
        <v>Yes</v>
      </c>
      <c r="R24" s="52" t="str">
        <f t="shared" si="5"/>
        <v>Yes</v>
      </c>
      <c r="S24" s="52" t="str">
        <f t="shared" si="6"/>
        <v>Yes</v>
      </c>
    </row>
    <row r="25" spans="1:19" ht="18" customHeight="1" x14ac:dyDescent="0.2">
      <c r="A25" s="283"/>
      <c r="B25" s="24" t="str">
        <f>B22</f>
        <v>Yes</v>
      </c>
      <c r="C25" s="40" t="str">
        <f>C22</f>
        <v>N/A</v>
      </c>
      <c r="D25" s="33" t="str">
        <f>'3. Process Assessment'!C75</f>
        <v>PR2.4</v>
      </c>
      <c r="E25" s="3" t="str">
        <f>IF(B25="No","Not in scope",IF(N25="Select…. ","Not answered",IF(N25&gt;=0,"Passed",Not met)))</f>
        <v>Not answered</v>
      </c>
      <c r="F25" s="3" t="str">
        <f t="shared" si="0"/>
        <v>Not answered</v>
      </c>
      <c r="G25" s="3" t="str">
        <f t="shared" si="1"/>
        <v>Not answered</v>
      </c>
      <c r="H25" s="3" t="str">
        <f t="shared" si="2"/>
        <v>Not answered</v>
      </c>
      <c r="I25" s="19" t="str">
        <f t="shared" si="7"/>
        <v xml:space="preserve"> </v>
      </c>
      <c r="J25" s="21"/>
      <c r="K25" s="21"/>
      <c r="L25" s="21"/>
      <c r="N25" s="1" t="str">
        <f>'3. Process Assessment'!G75</f>
        <v xml:space="preserve">Select…. </v>
      </c>
      <c r="O25" s="55" t="str">
        <f>O22</f>
        <v xml:space="preserve">Select…. </v>
      </c>
      <c r="P25" s="52" t="str">
        <f t="shared" si="3"/>
        <v>Yes</v>
      </c>
      <c r="Q25" s="52" t="str">
        <f t="shared" si="4"/>
        <v>Yes</v>
      </c>
      <c r="R25" s="52" t="str">
        <f t="shared" si="5"/>
        <v>Yes</v>
      </c>
      <c r="S25" s="52" t="str">
        <f t="shared" si="6"/>
        <v>Yes</v>
      </c>
    </row>
    <row r="26" spans="1:19" ht="18" customHeight="1" x14ac:dyDescent="0.2">
      <c r="A26" s="283"/>
      <c r="B26" s="24" t="str">
        <f>B22</f>
        <v>Yes</v>
      </c>
      <c r="C26" s="40" t="str">
        <f>C22</f>
        <v>N/A</v>
      </c>
      <c r="D26" s="33" t="str">
        <f>'3. Process Assessment'!C78</f>
        <v>PR2.5</v>
      </c>
      <c r="E26" s="3" t="str">
        <f>IF(B26="No","Not in scope",IF(N26="Select…. ","Not answered",IF(N26&gt;=0,"Passed",Not met)))</f>
        <v>Not answered</v>
      </c>
      <c r="F26" s="3" t="str">
        <f t="shared" si="0"/>
        <v>Not answered</v>
      </c>
      <c r="G26" s="3" t="str">
        <f t="shared" si="1"/>
        <v>Not answered</v>
      </c>
      <c r="H26" s="3" t="str">
        <f t="shared" si="2"/>
        <v>Not answered</v>
      </c>
      <c r="I26" s="19" t="str">
        <f t="shared" si="7"/>
        <v xml:space="preserve"> </v>
      </c>
      <c r="J26" s="21"/>
      <c r="K26" s="21"/>
      <c r="L26" s="21"/>
      <c r="N26" s="1" t="str">
        <f>'3. Process Assessment'!G78</f>
        <v xml:space="preserve">Select…. </v>
      </c>
      <c r="O26" s="55" t="str">
        <f>O22</f>
        <v xml:space="preserve">Select…. </v>
      </c>
      <c r="P26" s="52" t="str">
        <f t="shared" si="3"/>
        <v>Yes</v>
      </c>
      <c r="Q26" s="52" t="str">
        <f t="shared" si="4"/>
        <v>Yes</v>
      </c>
      <c r="R26" s="52" t="str">
        <f t="shared" si="5"/>
        <v>Yes</v>
      </c>
      <c r="S26" s="52" t="str">
        <f t="shared" si="6"/>
        <v>Yes</v>
      </c>
    </row>
    <row r="27" spans="1:19" ht="18" customHeight="1" x14ac:dyDescent="0.2">
      <c r="A27" s="283"/>
      <c r="B27" s="24" t="str">
        <f>B22</f>
        <v>Yes</v>
      </c>
      <c r="C27" s="40" t="str">
        <f>C22</f>
        <v>N/A</v>
      </c>
      <c r="D27" s="33" t="str">
        <f>'3. Process Assessment'!C81</f>
        <v>PR2.6</v>
      </c>
      <c r="E27" s="3" t="str">
        <f>IF(B27="No","Not in scope",IF(N27="Select…. ","Not answered",IF(N27&gt;=0,"Passed",Not met)))</f>
        <v>Not answered</v>
      </c>
      <c r="F27" s="3" t="str">
        <f t="shared" si="0"/>
        <v>Not answered</v>
      </c>
      <c r="G27" s="3" t="str">
        <f t="shared" si="1"/>
        <v>Not answered</v>
      </c>
      <c r="H27" s="3" t="str">
        <f t="shared" si="2"/>
        <v>Not answered</v>
      </c>
      <c r="I27" s="19" t="str">
        <f t="shared" si="7"/>
        <v xml:space="preserve"> </v>
      </c>
      <c r="J27" s="21"/>
      <c r="K27" s="21"/>
      <c r="L27" s="21"/>
      <c r="N27" s="1" t="str">
        <f>'3. Process Assessment'!G81</f>
        <v xml:space="preserve">Select…. </v>
      </c>
      <c r="O27" s="55" t="str">
        <f>O22</f>
        <v xml:space="preserve">Select…. </v>
      </c>
      <c r="P27" s="52" t="str">
        <f t="shared" si="3"/>
        <v>Yes</v>
      </c>
      <c r="Q27" s="52" t="str">
        <f t="shared" si="4"/>
        <v>Yes</v>
      </c>
      <c r="R27" s="52" t="str">
        <f t="shared" si="5"/>
        <v>Yes</v>
      </c>
      <c r="S27" s="52" t="str">
        <f t="shared" si="6"/>
        <v>Yes</v>
      </c>
    </row>
    <row r="28" spans="1:19" ht="18" customHeight="1" x14ac:dyDescent="0.2">
      <c r="A28" s="284"/>
      <c r="B28" s="36" t="str">
        <f>B22</f>
        <v>Yes</v>
      </c>
      <c r="C28" s="37" t="str">
        <f>C22</f>
        <v>N/A</v>
      </c>
      <c r="D28" s="33" t="str">
        <f>'3. Process Assessment'!C84</f>
        <v>PR2.7</v>
      </c>
      <c r="E28" s="3" t="str">
        <f>IF(B28="No","Not in scope",IF(N28="Select…. ","Not answered",IF(N28&gt;=0,"Passed",Not met)))</f>
        <v>Not answered</v>
      </c>
      <c r="F28" s="3" t="str">
        <f t="shared" si="0"/>
        <v>Not answered</v>
      </c>
      <c r="G28" s="3" t="str">
        <f t="shared" si="1"/>
        <v>Not answered</v>
      </c>
      <c r="H28" s="3" t="str">
        <f t="shared" si="2"/>
        <v>Not answered</v>
      </c>
      <c r="I28" s="19" t="str">
        <f t="shared" si="7"/>
        <v xml:space="preserve"> </v>
      </c>
      <c r="J28" s="21"/>
      <c r="K28" s="21"/>
      <c r="L28" s="21"/>
      <c r="N28" s="1" t="str">
        <f>'3. Process Assessment'!G84</f>
        <v xml:space="preserve">Select…. </v>
      </c>
      <c r="O28" s="53" t="str">
        <f>O22</f>
        <v xml:space="preserve">Select…. </v>
      </c>
      <c r="P28" s="52" t="str">
        <f t="shared" si="3"/>
        <v>Yes</v>
      </c>
      <c r="Q28" s="52" t="str">
        <f t="shared" si="4"/>
        <v>Yes</v>
      </c>
      <c r="R28" s="52" t="str">
        <f t="shared" si="5"/>
        <v>Yes</v>
      </c>
      <c r="S28" s="52" t="str">
        <f t="shared" si="6"/>
        <v>Yes</v>
      </c>
    </row>
    <row r="29" spans="1:19" ht="18" customHeight="1" x14ac:dyDescent="0.2">
      <c r="A29" s="282" t="s">
        <v>133</v>
      </c>
      <c r="B29" s="41" t="str">
        <f>'2. Process scope &amp; goals'!C19</f>
        <v>Yes</v>
      </c>
      <c r="C29" s="42" t="str">
        <f>IF(O29="Select…. ","N/A",O29)</f>
        <v>N/A</v>
      </c>
      <c r="D29" s="33" t="str">
        <f>'3. Process Assessment'!C87</f>
        <v>PR3.1</v>
      </c>
      <c r="E29" s="3" t="str">
        <f>IF(B29="No","Not in scope",IF(N29="Select…. ","Not answered",IF(N29&gt;=0,"Passed",Not met)))</f>
        <v>Not answered</v>
      </c>
      <c r="F29" s="3" t="str">
        <f t="shared" si="0"/>
        <v>Not answered</v>
      </c>
      <c r="G29" s="3" t="str">
        <f t="shared" si="1"/>
        <v>Not answered</v>
      </c>
      <c r="H29" s="3" t="str">
        <f t="shared" si="2"/>
        <v>Not answered</v>
      </c>
      <c r="I29" s="19" t="str">
        <f t="shared" si="7"/>
        <v xml:space="preserve"> </v>
      </c>
      <c r="J29" s="21"/>
      <c r="K29" s="21"/>
      <c r="L29" s="21"/>
      <c r="N29" s="1" t="str">
        <f>'3. Process Assessment'!G87</f>
        <v xml:space="preserve">Select…. </v>
      </c>
      <c r="O29" s="56" t="str">
        <f>'2. Process scope &amp; goals'!D19</f>
        <v xml:space="preserve">Select…. </v>
      </c>
      <c r="P29" s="52" t="str">
        <f t="shared" si="3"/>
        <v>Yes</v>
      </c>
      <c r="Q29" s="52" t="str">
        <f t="shared" si="4"/>
        <v>Yes</v>
      </c>
      <c r="R29" s="52" t="str">
        <f t="shared" si="5"/>
        <v>Yes</v>
      </c>
      <c r="S29" s="52" t="str">
        <f t="shared" si="6"/>
        <v>Yes</v>
      </c>
    </row>
    <row r="30" spans="1:19" ht="18" customHeight="1" x14ac:dyDescent="0.2">
      <c r="A30" s="283"/>
      <c r="B30" s="24" t="str">
        <f>B29</f>
        <v>Yes</v>
      </c>
      <c r="C30" s="40" t="str">
        <f>C29</f>
        <v>N/A</v>
      </c>
      <c r="D30" s="33" t="str">
        <f>'3. Process Assessment'!C90</f>
        <v>PR3.2</v>
      </c>
      <c r="E30" s="3" t="str">
        <f>IF(B30="No","Not in scope",IF(N30="Select…. ","Not answered",IF(N30&gt;=0,"Passed",Not met)))</f>
        <v>Not answered</v>
      </c>
      <c r="F30" s="3" t="str">
        <f t="shared" si="0"/>
        <v>Not answered</v>
      </c>
      <c r="G30" s="3" t="str">
        <f t="shared" si="1"/>
        <v>Not answered</v>
      </c>
      <c r="H30" s="3" t="str">
        <f t="shared" si="2"/>
        <v>Not answered</v>
      </c>
      <c r="I30" s="19" t="str">
        <f t="shared" si="7"/>
        <v xml:space="preserve"> </v>
      </c>
      <c r="J30" s="21"/>
      <c r="K30" s="21"/>
      <c r="L30" s="21"/>
      <c r="N30" s="1" t="str">
        <f>'3. Process Assessment'!G90</f>
        <v xml:space="preserve">Select…. </v>
      </c>
      <c r="O30" s="55" t="str">
        <f>O29</f>
        <v xml:space="preserve">Select…. </v>
      </c>
      <c r="P30" s="52" t="str">
        <f t="shared" si="3"/>
        <v>Yes</v>
      </c>
      <c r="Q30" s="52" t="str">
        <f t="shared" si="4"/>
        <v>Yes</v>
      </c>
      <c r="R30" s="52" t="str">
        <f t="shared" si="5"/>
        <v>Yes</v>
      </c>
      <c r="S30" s="52" t="str">
        <f t="shared" si="6"/>
        <v>Yes</v>
      </c>
    </row>
    <row r="31" spans="1:19" ht="18" customHeight="1" x14ac:dyDescent="0.2">
      <c r="A31" s="284"/>
      <c r="B31" s="36" t="str">
        <f>B29</f>
        <v>Yes</v>
      </c>
      <c r="C31" s="37" t="str">
        <f>C29</f>
        <v>N/A</v>
      </c>
      <c r="D31" s="33" t="str">
        <f>'3. Process Assessment'!C93</f>
        <v>PR3.3</v>
      </c>
      <c r="E31" s="3" t="str">
        <f>IF(B31="No","Not in scope",IF(N31="Select…. ","Not answered",IF(N31&gt;=0,"Passed",Not met)))</f>
        <v>Not answered</v>
      </c>
      <c r="F31" s="3" t="str">
        <f t="shared" si="0"/>
        <v>Not answered</v>
      </c>
      <c r="G31" s="3" t="str">
        <f t="shared" si="1"/>
        <v>Not answered</v>
      </c>
      <c r="H31" s="3" t="str">
        <f t="shared" si="2"/>
        <v>Not answered</v>
      </c>
      <c r="I31" s="19" t="str">
        <f t="shared" si="7"/>
        <v xml:space="preserve"> </v>
      </c>
      <c r="J31" s="21"/>
      <c r="K31" s="21"/>
      <c r="L31" s="21"/>
      <c r="N31" s="1" t="str">
        <f>'3. Process Assessment'!G93</f>
        <v xml:space="preserve">Select…. </v>
      </c>
      <c r="O31" s="53" t="str">
        <f>O29</f>
        <v xml:space="preserve">Select…. </v>
      </c>
      <c r="P31" s="52" t="str">
        <f t="shared" si="3"/>
        <v>Yes</v>
      </c>
      <c r="Q31" s="52" t="str">
        <f t="shared" si="4"/>
        <v>Yes</v>
      </c>
      <c r="R31" s="52" t="str">
        <f t="shared" si="5"/>
        <v>Yes</v>
      </c>
      <c r="S31" s="52" t="str">
        <f t="shared" si="6"/>
        <v>Yes</v>
      </c>
    </row>
    <row r="32" spans="1:19" ht="18" customHeight="1" x14ac:dyDescent="0.2">
      <c r="A32" s="282" t="s">
        <v>134</v>
      </c>
      <c r="B32" s="41" t="str">
        <f>'2. Process scope &amp; goals'!C20</f>
        <v>Yes</v>
      </c>
      <c r="C32" s="42" t="str">
        <f>IF(O32="Select…. ","N/A",O32)</f>
        <v>N/A</v>
      </c>
      <c r="D32" s="33" t="str">
        <f>'3. Process Assessment'!C96</f>
        <v>PR4.1</v>
      </c>
      <c r="E32" s="3" t="str">
        <f>IF(B32="No","Not in scope",IF(N32="Select…. ","Not answered",IF(N32&gt;=0,"Passed",Not met)))</f>
        <v>Not answered</v>
      </c>
      <c r="F32" s="3" t="str">
        <f t="shared" si="0"/>
        <v>Not answered</v>
      </c>
      <c r="G32" s="3" t="str">
        <f t="shared" si="1"/>
        <v>Not answered</v>
      </c>
      <c r="H32" s="3" t="str">
        <f t="shared" si="2"/>
        <v>Not answered</v>
      </c>
      <c r="I32" s="19" t="str">
        <f t="shared" si="7"/>
        <v xml:space="preserve"> </v>
      </c>
      <c r="J32" s="21"/>
      <c r="K32" s="21"/>
      <c r="L32" s="21"/>
      <c r="N32" s="1" t="str">
        <f>'3. Process Assessment'!G96</f>
        <v xml:space="preserve">Select…. </v>
      </c>
      <c r="O32" s="56" t="str">
        <f>'2. Process scope &amp; goals'!D20</f>
        <v xml:space="preserve">Select…. </v>
      </c>
      <c r="P32" s="52" t="str">
        <f t="shared" si="3"/>
        <v>Yes</v>
      </c>
      <c r="Q32" s="52" t="str">
        <f t="shared" si="4"/>
        <v>Yes</v>
      </c>
      <c r="R32" s="52" t="str">
        <f t="shared" si="5"/>
        <v>Yes</v>
      </c>
      <c r="S32" s="52" t="str">
        <f t="shared" si="6"/>
        <v>Yes</v>
      </c>
    </row>
    <row r="33" spans="1:19" ht="18" customHeight="1" x14ac:dyDescent="0.2">
      <c r="A33" s="283"/>
      <c r="B33" s="24" t="str">
        <f>B32</f>
        <v>Yes</v>
      </c>
      <c r="C33" s="40" t="str">
        <f>C32</f>
        <v>N/A</v>
      </c>
      <c r="D33" s="33" t="str">
        <f>'3. Process Assessment'!C102</f>
        <v>PR 4.3</v>
      </c>
      <c r="E33" s="3" t="str">
        <f>IF(B33="No","Not in scope",IF(N33="Select…. ","Not answered",IF(N33&gt;=0,"Passed",Not met)))</f>
        <v>Not answered</v>
      </c>
      <c r="F33" s="3" t="str">
        <f t="shared" si="0"/>
        <v>Not answered</v>
      </c>
      <c r="G33" s="3" t="str">
        <f t="shared" si="1"/>
        <v>Not answered</v>
      </c>
      <c r="H33" s="3" t="str">
        <f t="shared" si="2"/>
        <v>Not answered</v>
      </c>
      <c r="I33" s="19" t="str">
        <f t="shared" si="7"/>
        <v xml:space="preserve"> </v>
      </c>
      <c r="J33" s="21"/>
      <c r="K33" s="21"/>
      <c r="L33" s="21"/>
      <c r="N33" s="1" t="str">
        <f>'3. Process Assessment'!G102</f>
        <v xml:space="preserve">Select…. </v>
      </c>
      <c r="O33" s="55" t="str">
        <f>O32</f>
        <v xml:space="preserve">Select…. </v>
      </c>
      <c r="P33" s="52" t="str">
        <f t="shared" si="3"/>
        <v>Yes</v>
      </c>
      <c r="Q33" s="52" t="str">
        <f t="shared" si="4"/>
        <v>Yes</v>
      </c>
      <c r="R33" s="52" t="str">
        <f t="shared" si="5"/>
        <v>Yes</v>
      </c>
      <c r="S33" s="52" t="str">
        <f t="shared" si="6"/>
        <v>Yes</v>
      </c>
    </row>
    <row r="34" spans="1:19" ht="18" customHeight="1" x14ac:dyDescent="0.2">
      <c r="A34" s="284"/>
      <c r="B34" s="36" t="str">
        <f>B32</f>
        <v>Yes</v>
      </c>
      <c r="C34" s="37" t="str">
        <f>C32</f>
        <v>N/A</v>
      </c>
      <c r="D34" s="33" t="str">
        <f>'3. Process Assessment'!C99</f>
        <v>PR 4.2</v>
      </c>
      <c r="E34" s="3" t="str">
        <f>IF(B34="No","Not in scope",IF(N34="Select…. ","Not answered",IF(N34&gt;=0,"Passed",Not met)))</f>
        <v>Not answered</v>
      </c>
      <c r="F34" s="3" t="str">
        <f t="shared" si="0"/>
        <v>Not answered</v>
      </c>
      <c r="G34" s="3" t="str">
        <f t="shared" si="1"/>
        <v>Not answered</v>
      </c>
      <c r="H34" s="3" t="str">
        <f t="shared" si="2"/>
        <v>Not answered</v>
      </c>
      <c r="I34" s="19" t="str">
        <f t="shared" si="7"/>
        <v xml:space="preserve"> </v>
      </c>
      <c r="J34" s="21"/>
      <c r="K34" s="21"/>
      <c r="L34" s="21"/>
      <c r="N34" s="1" t="str">
        <f>'3. Process Assessment'!G99</f>
        <v xml:space="preserve">Select…. </v>
      </c>
      <c r="O34" s="53" t="str">
        <f>O32</f>
        <v xml:space="preserve">Select…. </v>
      </c>
      <c r="P34" s="52" t="str">
        <f t="shared" si="3"/>
        <v>Yes</v>
      </c>
      <c r="Q34" s="52" t="str">
        <f t="shared" si="4"/>
        <v>Yes</v>
      </c>
      <c r="R34" s="52" t="str">
        <f t="shared" si="5"/>
        <v>Yes</v>
      </c>
      <c r="S34" s="52" t="str">
        <f t="shared" si="6"/>
        <v>Yes</v>
      </c>
    </row>
    <row r="35" spans="1:19" ht="18" customHeight="1" x14ac:dyDescent="0.2">
      <c r="A35" s="282" t="s">
        <v>135</v>
      </c>
      <c r="B35" s="41" t="str">
        <f>'2. Process scope &amp; goals'!C21</f>
        <v>Yes</v>
      </c>
      <c r="C35" s="42" t="str">
        <f>IF(O35="Select…. ","N/A",O35)</f>
        <v>N/A</v>
      </c>
      <c r="D35" s="33" t="str">
        <f>'3. Process Assessment'!C108</f>
        <v>PR5.1</v>
      </c>
      <c r="E35" s="3" t="str">
        <f>IF(B35="No","Not in scope",IF(N35="Select…. ","Not answered",IF(N35&gt;=0,"Passed",Not met)))</f>
        <v>Not answered</v>
      </c>
      <c r="F35" s="3" t="str">
        <f t="shared" si="0"/>
        <v>Not answered</v>
      </c>
      <c r="G35" s="3" t="str">
        <f t="shared" si="1"/>
        <v>Not answered</v>
      </c>
      <c r="H35" s="3" t="str">
        <f t="shared" si="2"/>
        <v>Not answered</v>
      </c>
      <c r="I35" s="19" t="str">
        <f t="shared" si="7"/>
        <v xml:space="preserve"> </v>
      </c>
      <c r="J35" s="21"/>
      <c r="K35" s="21"/>
      <c r="L35" s="21"/>
      <c r="N35" s="1" t="str">
        <f>'3. Process Assessment'!G108</f>
        <v xml:space="preserve">Select…. </v>
      </c>
      <c r="O35" s="56" t="str">
        <f>'2. Process scope &amp; goals'!D21</f>
        <v xml:space="preserve">Select…. </v>
      </c>
      <c r="P35" s="52" t="str">
        <f t="shared" si="3"/>
        <v>Yes</v>
      </c>
      <c r="Q35" s="52" t="str">
        <f t="shared" si="4"/>
        <v>Yes</v>
      </c>
      <c r="R35" s="52" t="str">
        <f t="shared" si="5"/>
        <v>Yes</v>
      </c>
      <c r="S35" s="52" t="str">
        <f t="shared" si="6"/>
        <v>Yes</v>
      </c>
    </row>
    <row r="36" spans="1:19" ht="18" customHeight="1" x14ac:dyDescent="0.2">
      <c r="A36" s="283"/>
      <c r="B36" s="24" t="str">
        <f>B35</f>
        <v>Yes</v>
      </c>
      <c r="C36" s="40" t="str">
        <f>C35</f>
        <v>N/A</v>
      </c>
      <c r="D36" s="33" t="str">
        <f>'3. Process Assessment'!C111</f>
        <v>PR5.2</v>
      </c>
      <c r="E36" s="3" t="str">
        <f>IF(B36="No","Not in scope",IF(N36="Select…. ","Not answered",IF(N36&gt;=0,"Passed",Not met)))</f>
        <v>Not answered</v>
      </c>
      <c r="F36" s="3" t="str">
        <f t="shared" si="0"/>
        <v>Not answered</v>
      </c>
      <c r="G36" s="3" t="str">
        <f t="shared" si="1"/>
        <v>Not answered</v>
      </c>
      <c r="H36" s="3" t="str">
        <f t="shared" si="2"/>
        <v>Not answered</v>
      </c>
      <c r="I36" s="19" t="str">
        <f t="shared" si="7"/>
        <v xml:space="preserve"> </v>
      </c>
      <c r="J36" s="21"/>
      <c r="K36" s="21"/>
      <c r="L36" s="21"/>
      <c r="N36" s="1" t="str">
        <f>'3. Process Assessment'!G111</f>
        <v xml:space="preserve">Select…. </v>
      </c>
      <c r="O36" s="55" t="str">
        <f>O35</f>
        <v xml:space="preserve">Select…. </v>
      </c>
      <c r="P36" s="52" t="str">
        <f t="shared" si="3"/>
        <v>Yes</v>
      </c>
      <c r="Q36" s="52" t="str">
        <f t="shared" si="4"/>
        <v>Yes</v>
      </c>
      <c r="R36" s="52" t="str">
        <f t="shared" si="5"/>
        <v>Yes</v>
      </c>
      <c r="S36" s="52" t="str">
        <f t="shared" si="6"/>
        <v>Yes</v>
      </c>
    </row>
    <row r="37" spans="1:19" ht="18" customHeight="1" x14ac:dyDescent="0.2">
      <c r="A37" s="284"/>
      <c r="B37" s="36" t="str">
        <f>B35</f>
        <v>Yes</v>
      </c>
      <c r="C37" s="37" t="str">
        <f>C35</f>
        <v>N/A</v>
      </c>
      <c r="D37" s="33" t="str">
        <f>'3. Process Assessment'!C114</f>
        <v>PR5.3</v>
      </c>
      <c r="E37" s="3" t="str">
        <f>IF(B37="No","Not in scope",IF(N37="Select…. ","Not answered",IF(N37&gt;=0,"Passed",Not met)))</f>
        <v>Not answered</v>
      </c>
      <c r="F37" s="3" t="str">
        <f t="shared" si="0"/>
        <v>Not answered</v>
      </c>
      <c r="G37" s="3" t="str">
        <f t="shared" si="1"/>
        <v>Not answered</v>
      </c>
      <c r="H37" s="3" t="str">
        <f t="shared" si="2"/>
        <v>Not answered</v>
      </c>
      <c r="I37" s="19" t="str">
        <f t="shared" si="7"/>
        <v xml:space="preserve"> </v>
      </c>
      <c r="J37" s="21"/>
      <c r="K37" s="21"/>
      <c r="L37" s="21"/>
      <c r="N37" s="1" t="str">
        <f>'3. Process Assessment'!G114</f>
        <v xml:space="preserve">Select…. </v>
      </c>
      <c r="O37" s="53" t="str">
        <f>O35</f>
        <v xml:space="preserve">Select…. </v>
      </c>
      <c r="P37" s="52" t="str">
        <f t="shared" si="3"/>
        <v>Yes</v>
      </c>
      <c r="Q37" s="52" t="str">
        <f t="shared" si="4"/>
        <v>Yes</v>
      </c>
      <c r="R37" s="52" t="str">
        <f t="shared" si="5"/>
        <v>Yes</v>
      </c>
      <c r="S37" s="52" t="str">
        <f t="shared" si="6"/>
        <v>Yes</v>
      </c>
    </row>
    <row r="38" spans="1:19" ht="18" customHeight="1" x14ac:dyDescent="0.2">
      <c r="A38" s="282" t="s">
        <v>136</v>
      </c>
      <c r="B38" s="41" t="str">
        <f>'2. Process scope &amp; goals'!C22</f>
        <v>Yes</v>
      </c>
      <c r="C38" s="42" t="str">
        <f>IF(O38="Select…. ","N/A",O38)</f>
        <v>N/A</v>
      </c>
      <c r="D38" s="33" t="str">
        <f>'3. Process Assessment'!C120</f>
        <v>PR6.1</v>
      </c>
      <c r="E38" s="3" t="str">
        <f>IF(B38="No","Not in scope",IF(N38="Select…. ","Not answered",IF(N38&gt;=0,"Passed",Not met)))</f>
        <v>Not answered</v>
      </c>
      <c r="F38" s="3" t="str">
        <f t="shared" ref="F38:F69" si="8">IF(B38="No","Not in scope",IF(N38="Select…. ","Not answered",IF(N38&gt;=1,"Passed","Not met")))</f>
        <v>Not answered</v>
      </c>
      <c r="G38" s="3" t="str">
        <f t="shared" ref="G38:G69" si="9">IF(B38="No","Not in scope",IF(N38="Select…. ","Not answered",IF(N38&gt;=2,"Passed","Not met")))</f>
        <v>Not answered</v>
      </c>
      <c r="H38" s="3" t="str">
        <f t="shared" ref="H38:H69" si="10">IF(B38="No","Not in scope",IF(N38="Select…. ","Not answered",IF(N38&gt;=3,"Passed","Not met")))</f>
        <v>Not answered</v>
      </c>
      <c r="I38" s="19" t="str">
        <f t="shared" si="7"/>
        <v xml:space="preserve"> </v>
      </c>
      <c r="J38" s="21"/>
      <c r="K38" s="21"/>
      <c r="L38" s="21"/>
      <c r="N38" s="1" t="str">
        <f>'3. Process Assessment'!G120</f>
        <v xml:space="preserve">Select…. </v>
      </c>
      <c r="O38" s="56" t="str">
        <f>'2. Process scope &amp; goals'!D22</f>
        <v xml:space="preserve">Select…. </v>
      </c>
      <c r="P38" s="52" t="str">
        <f t="shared" ref="P38:P69" si="11">IF($C38="N/A", "Yes",IF($C38&gt;=0,"Yes","No"))</f>
        <v>Yes</v>
      </c>
      <c r="Q38" s="52" t="str">
        <f t="shared" ref="Q38:Q69" si="12">IF($C38="N/A", "Yes",IF($C38&gt;=1,"Yes","No"))</f>
        <v>Yes</v>
      </c>
      <c r="R38" s="52" t="str">
        <f t="shared" ref="R38:R69" si="13">IF($C38="N/A", "Yes",IF($C38&gt;=2,"Yes","No"))</f>
        <v>Yes</v>
      </c>
      <c r="S38" s="52" t="str">
        <f t="shared" ref="S38:S69" si="14">IF($C38="N/A", "Yes",IF($C38&gt;=3,"Yes","No"))</f>
        <v>Yes</v>
      </c>
    </row>
    <row r="39" spans="1:19" ht="18" customHeight="1" x14ac:dyDescent="0.2">
      <c r="A39" s="283"/>
      <c r="B39" s="24" t="str">
        <f>B38</f>
        <v>Yes</v>
      </c>
      <c r="C39" s="40" t="str">
        <f>C38</f>
        <v>N/A</v>
      </c>
      <c r="D39" s="33" t="str">
        <f>'3. Process Assessment'!C123</f>
        <v>PR6.2</v>
      </c>
      <c r="E39" s="3" t="str">
        <f>IF(B39="No","Not in scope",IF(N39="Select…. ","Not answered",IF(N39&gt;=0,"Passed",Not met)))</f>
        <v>Not answered</v>
      </c>
      <c r="F39" s="3" t="str">
        <f t="shared" si="8"/>
        <v>Not answered</v>
      </c>
      <c r="G39" s="3" t="str">
        <f t="shared" si="9"/>
        <v>Not answered</v>
      </c>
      <c r="H39" s="3" t="str">
        <f t="shared" si="10"/>
        <v>Not answered</v>
      </c>
      <c r="I39" s="19" t="str">
        <f t="shared" si="7"/>
        <v xml:space="preserve"> </v>
      </c>
      <c r="J39" s="21"/>
      <c r="K39" s="21"/>
      <c r="L39" s="21"/>
      <c r="N39" s="1" t="str">
        <f>'3. Process Assessment'!G123</f>
        <v xml:space="preserve">Select…. </v>
      </c>
      <c r="O39" s="55" t="str">
        <f>O38</f>
        <v xml:space="preserve">Select…. </v>
      </c>
      <c r="P39" s="52" t="str">
        <f t="shared" si="11"/>
        <v>Yes</v>
      </c>
      <c r="Q39" s="52" t="str">
        <f t="shared" si="12"/>
        <v>Yes</v>
      </c>
      <c r="R39" s="52" t="str">
        <f t="shared" si="13"/>
        <v>Yes</v>
      </c>
      <c r="S39" s="52" t="str">
        <f t="shared" si="14"/>
        <v>Yes</v>
      </c>
    </row>
    <row r="40" spans="1:19" ht="18" customHeight="1" x14ac:dyDescent="0.2">
      <c r="A40" s="283"/>
      <c r="B40" s="24" t="str">
        <f>B38</f>
        <v>Yes</v>
      </c>
      <c r="C40" s="40" t="str">
        <f>C38</f>
        <v>N/A</v>
      </c>
      <c r="D40" s="33" t="str">
        <f>'3. Process Assessment'!C126</f>
        <v>PR6.3</v>
      </c>
      <c r="E40" s="3" t="str">
        <f>IF(B40="No","Not in scope",IF(N40="Select…. ","Not answered",IF(N40&gt;=0,"Passed",Not met)))</f>
        <v>Not answered</v>
      </c>
      <c r="F40" s="3" t="str">
        <f t="shared" si="8"/>
        <v>Not answered</v>
      </c>
      <c r="G40" s="3" t="str">
        <f t="shared" si="9"/>
        <v>Not answered</v>
      </c>
      <c r="H40" s="3" t="str">
        <f t="shared" si="10"/>
        <v>Not answered</v>
      </c>
      <c r="I40" s="19" t="str">
        <f t="shared" si="7"/>
        <v xml:space="preserve"> </v>
      </c>
      <c r="J40" s="21"/>
      <c r="K40" s="21"/>
      <c r="L40" s="21"/>
      <c r="N40" s="1" t="str">
        <f>'3. Process Assessment'!G126</f>
        <v xml:space="preserve">Select…. </v>
      </c>
      <c r="O40" s="55" t="str">
        <f>O38</f>
        <v xml:space="preserve">Select…. </v>
      </c>
      <c r="P40" s="52" t="str">
        <f t="shared" si="11"/>
        <v>Yes</v>
      </c>
      <c r="Q40" s="52" t="str">
        <f t="shared" si="12"/>
        <v>Yes</v>
      </c>
      <c r="R40" s="52" t="str">
        <f t="shared" si="13"/>
        <v>Yes</v>
      </c>
      <c r="S40" s="52" t="str">
        <f t="shared" si="14"/>
        <v>Yes</v>
      </c>
    </row>
    <row r="41" spans="1:19" ht="18" customHeight="1" x14ac:dyDescent="0.2">
      <c r="A41" s="284"/>
      <c r="B41" s="36" t="str">
        <f>B38</f>
        <v>Yes</v>
      </c>
      <c r="C41" s="37" t="str">
        <f>C38</f>
        <v>N/A</v>
      </c>
      <c r="D41" s="33" t="str">
        <f>'3. Process Assessment'!C129</f>
        <v>PR6.4</v>
      </c>
      <c r="E41" s="3" t="str">
        <f>IF(B41="No","Not in scope",IF(N41="Select…. ","Not answered",IF(N41&gt;=0,"Passed",Not met)))</f>
        <v>Not answered</v>
      </c>
      <c r="F41" s="3" t="str">
        <f t="shared" si="8"/>
        <v>Not answered</v>
      </c>
      <c r="G41" s="3" t="str">
        <f t="shared" si="9"/>
        <v>Not answered</v>
      </c>
      <c r="H41" s="3" t="str">
        <f t="shared" si="10"/>
        <v>Not answered</v>
      </c>
      <c r="I41" s="19" t="str">
        <f t="shared" si="7"/>
        <v xml:space="preserve"> </v>
      </c>
      <c r="J41" s="21"/>
      <c r="K41" s="21"/>
      <c r="L41" s="21"/>
      <c r="N41" s="1" t="str">
        <f>'3. Process Assessment'!G129</f>
        <v xml:space="preserve">Select…. </v>
      </c>
      <c r="O41" s="53" t="str">
        <f>O38</f>
        <v xml:space="preserve">Select…. </v>
      </c>
      <c r="P41" s="52" t="str">
        <f t="shared" si="11"/>
        <v>Yes</v>
      </c>
      <c r="Q41" s="52" t="str">
        <f t="shared" si="12"/>
        <v>Yes</v>
      </c>
      <c r="R41" s="52" t="str">
        <f t="shared" si="13"/>
        <v>Yes</v>
      </c>
      <c r="S41" s="52" t="str">
        <f t="shared" si="14"/>
        <v>Yes</v>
      </c>
    </row>
    <row r="42" spans="1:19" ht="18" customHeight="1" x14ac:dyDescent="0.2">
      <c r="A42" s="282" t="s">
        <v>137</v>
      </c>
      <c r="B42" s="41" t="str">
        <f>'2. Process scope &amp; goals'!C23</f>
        <v>Yes</v>
      </c>
      <c r="C42" s="42" t="str">
        <f>IF(O42="Select…. ","N/A",O42)</f>
        <v>N/A</v>
      </c>
      <c r="D42" s="33" t="str">
        <f>'3. Process Assessment'!C135</f>
        <v>PR7.1</v>
      </c>
      <c r="E42" s="3" t="str">
        <f>IF(B42="No","Not in scope",IF(N42="Select…. ","Not answered",IF(N42&gt;=0,"Passed",Not met)))</f>
        <v>Not answered</v>
      </c>
      <c r="F42" s="3" t="str">
        <f t="shared" si="8"/>
        <v>Not answered</v>
      </c>
      <c r="G42" s="3" t="str">
        <f t="shared" si="9"/>
        <v>Not answered</v>
      </c>
      <c r="H42" s="3" t="str">
        <f t="shared" si="10"/>
        <v>Not answered</v>
      </c>
      <c r="I42" s="19" t="str">
        <f t="shared" si="7"/>
        <v xml:space="preserve"> </v>
      </c>
      <c r="J42" s="21"/>
      <c r="K42" s="21"/>
      <c r="L42" s="21"/>
      <c r="N42" s="1" t="str">
        <f>'3. Process Assessment'!G135</f>
        <v xml:space="preserve">Select…. </v>
      </c>
      <c r="O42" s="56" t="str">
        <f>'2. Process scope &amp; goals'!D23</f>
        <v xml:space="preserve">Select…. </v>
      </c>
      <c r="P42" s="52" t="str">
        <f t="shared" si="11"/>
        <v>Yes</v>
      </c>
      <c r="Q42" s="52" t="str">
        <f t="shared" si="12"/>
        <v>Yes</v>
      </c>
      <c r="R42" s="52" t="str">
        <f t="shared" si="13"/>
        <v>Yes</v>
      </c>
      <c r="S42" s="52" t="str">
        <f t="shared" si="14"/>
        <v>Yes</v>
      </c>
    </row>
    <row r="43" spans="1:19" ht="18" customHeight="1" x14ac:dyDescent="0.2">
      <c r="A43" s="283"/>
      <c r="B43" s="24" t="str">
        <f>B42</f>
        <v>Yes</v>
      </c>
      <c r="C43" s="40" t="str">
        <f>C42</f>
        <v>N/A</v>
      </c>
      <c r="D43" s="33" t="str">
        <f>'3. Process Assessment'!C138</f>
        <v>PR7.2</v>
      </c>
      <c r="E43" s="3" t="str">
        <f>IF(B43="No","Not in scope",IF(N43="Select…. ","Not answered",IF(N43&gt;=0,"Passed",Not met)))</f>
        <v>Not answered</v>
      </c>
      <c r="F43" s="3" t="str">
        <f t="shared" si="8"/>
        <v>Not answered</v>
      </c>
      <c r="G43" s="3" t="str">
        <f t="shared" si="9"/>
        <v>Not answered</v>
      </c>
      <c r="H43" s="3" t="str">
        <f t="shared" si="10"/>
        <v>Not answered</v>
      </c>
      <c r="I43" s="19" t="str">
        <f t="shared" si="7"/>
        <v xml:space="preserve"> </v>
      </c>
      <c r="J43" s="21"/>
      <c r="K43" s="21"/>
      <c r="L43" s="21"/>
      <c r="N43" s="1" t="str">
        <f>'3. Process Assessment'!G138</f>
        <v xml:space="preserve">Select…. </v>
      </c>
      <c r="O43" s="55" t="str">
        <f>O42</f>
        <v xml:space="preserve">Select…. </v>
      </c>
      <c r="P43" s="52" t="str">
        <f t="shared" si="11"/>
        <v>Yes</v>
      </c>
      <c r="Q43" s="52" t="str">
        <f t="shared" si="12"/>
        <v>Yes</v>
      </c>
      <c r="R43" s="52" t="str">
        <f t="shared" si="13"/>
        <v>Yes</v>
      </c>
      <c r="S43" s="52" t="str">
        <f t="shared" si="14"/>
        <v>Yes</v>
      </c>
    </row>
    <row r="44" spans="1:19" ht="18" customHeight="1" x14ac:dyDescent="0.2">
      <c r="A44" s="283"/>
      <c r="B44" s="24" t="str">
        <f>B42</f>
        <v>Yes</v>
      </c>
      <c r="C44" s="40" t="str">
        <f>C43</f>
        <v>N/A</v>
      </c>
      <c r="D44" s="33" t="str">
        <f>'3. Process Assessment'!C141</f>
        <v>PR7.3</v>
      </c>
      <c r="E44" s="3" t="str">
        <f>IF(B44="No","Not in scope",IF(N44="Select…. ","Not answered",IF(N44&gt;=0,"Passed",Not met)))</f>
        <v>Not answered</v>
      </c>
      <c r="F44" s="3" t="str">
        <f t="shared" si="8"/>
        <v>Not answered</v>
      </c>
      <c r="G44" s="3" t="str">
        <f t="shared" si="9"/>
        <v>Not answered</v>
      </c>
      <c r="H44" s="3" t="str">
        <f t="shared" si="10"/>
        <v>Not answered</v>
      </c>
      <c r="I44" s="19" t="str">
        <f t="shared" si="7"/>
        <v xml:space="preserve"> </v>
      </c>
      <c r="J44" s="21"/>
      <c r="K44" s="21"/>
      <c r="L44" s="21"/>
      <c r="N44" s="1" t="str">
        <f>'3. Process Assessment'!G141</f>
        <v xml:space="preserve">Select…. </v>
      </c>
      <c r="O44" s="55" t="str">
        <f>O43</f>
        <v xml:space="preserve">Select…. </v>
      </c>
      <c r="P44" s="52" t="str">
        <f t="shared" si="11"/>
        <v>Yes</v>
      </c>
      <c r="Q44" s="52" t="str">
        <f t="shared" si="12"/>
        <v>Yes</v>
      </c>
      <c r="R44" s="52" t="str">
        <f t="shared" si="13"/>
        <v>Yes</v>
      </c>
      <c r="S44" s="52" t="str">
        <f t="shared" si="14"/>
        <v>Yes</v>
      </c>
    </row>
    <row r="45" spans="1:19" ht="18" customHeight="1" x14ac:dyDescent="0.2">
      <c r="A45" s="283"/>
      <c r="B45" s="24" t="str">
        <f>B42</f>
        <v>Yes</v>
      </c>
      <c r="C45" s="40" t="str">
        <f>C44</f>
        <v>N/A</v>
      </c>
      <c r="D45" s="33" t="str">
        <f>'3. Process Assessment'!C144</f>
        <v>PR7.4</v>
      </c>
      <c r="E45" s="3" t="str">
        <f>IF(B45="No","Not in scope",IF(N45="Select…. ","Not answered",IF(N45&gt;=0,"Passed",Not met)))</f>
        <v>Not answered</v>
      </c>
      <c r="F45" s="3" t="str">
        <f t="shared" si="8"/>
        <v>Not answered</v>
      </c>
      <c r="G45" s="3" t="str">
        <f t="shared" si="9"/>
        <v>Not answered</v>
      </c>
      <c r="H45" s="3" t="str">
        <f t="shared" si="10"/>
        <v>Not answered</v>
      </c>
      <c r="I45" s="19" t="str">
        <f t="shared" si="7"/>
        <v xml:space="preserve"> </v>
      </c>
      <c r="J45" s="21"/>
      <c r="K45" s="21"/>
      <c r="L45" s="21"/>
      <c r="N45" s="1" t="str">
        <f>'3. Process Assessment'!G144</f>
        <v xml:space="preserve">Select…. </v>
      </c>
      <c r="O45" s="55" t="str">
        <f>O44</f>
        <v xml:space="preserve">Select…. </v>
      </c>
      <c r="P45" s="52" t="str">
        <f t="shared" si="11"/>
        <v>Yes</v>
      </c>
      <c r="Q45" s="52" t="str">
        <f t="shared" si="12"/>
        <v>Yes</v>
      </c>
      <c r="R45" s="52" t="str">
        <f t="shared" si="13"/>
        <v>Yes</v>
      </c>
      <c r="S45" s="52" t="str">
        <f t="shared" si="14"/>
        <v>Yes</v>
      </c>
    </row>
    <row r="46" spans="1:19" ht="18" customHeight="1" x14ac:dyDescent="0.2">
      <c r="A46" s="283"/>
      <c r="B46" s="24" t="str">
        <f>B42</f>
        <v>Yes</v>
      </c>
      <c r="C46" s="40" t="str">
        <f>C45</f>
        <v>N/A</v>
      </c>
      <c r="D46" s="33" t="str">
        <f>'3. Process Assessment'!C147</f>
        <v>PR7.5</v>
      </c>
      <c r="E46" s="3" t="str">
        <f>IF(B46="No","Not in scope",IF(N46="Select…. ","Not answered",IF(N46&gt;=0,"Passed",Not met)))</f>
        <v>Not answered</v>
      </c>
      <c r="F46" s="3" t="str">
        <f t="shared" si="8"/>
        <v>Not answered</v>
      </c>
      <c r="G46" s="3" t="str">
        <f t="shared" si="9"/>
        <v>Not answered</v>
      </c>
      <c r="H46" s="3" t="str">
        <f t="shared" si="10"/>
        <v>Not answered</v>
      </c>
      <c r="I46" s="19" t="str">
        <f t="shared" si="7"/>
        <v xml:space="preserve"> </v>
      </c>
      <c r="J46" s="21"/>
      <c r="K46" s="21"/>
      <c r="L46" s="21"/>
      <c r="N46" s="1" t="str">
        <f>'3. Process Assessment'!G147</f>
        <v xml:space="preserve">Select…. </v>
      </c>
      <c r="O46" s="55" t="str">
        <f>O45</f>
        <v xml:space="preserve">Select…. </v>
      </c>
      <c r="P46" s="52" t="str">
        <f t="shared" si="11"/>
        <v>Yes</v>
      </c>
      <c r="Q46" s="52" t="str">
        <f t="shared" si="12"/>
        <v>Yes</v>
      </c>
      <c r="R46" s="52" t="str">
        <f t="shared" si="13"/>
        <v>Yes</v>
      </c>
      <c r="S46" s="52" t="str">
        <f t="shared" si="14"/>
        <v>Yes</v>
      </c>
    </row>
    <row r="47" spans="1:19" ht="18" customHeight="1" x14ac:dyDescent="0.2">
      <c r="A47" s="284"/>
      <c r="B47" s="36" t="str">
        <f>B42</f>
        <v>Yes</v>
      </c>
      <c r="C47" s="37" t="str">
        <f>C46</f>
        <v>N/A</v>
      </c>
      <c r="D47" s="33" t="str">
        <f>'3. Process Assessment'!C150</f>
        <v>PR7.6</v>
      </c>
      <c r="E47" s="3" t="str">
        <f>IF(B47="No","Not in scope",IF(N47="Select…. ","Not answered",IF(N47&gt;=0,"Passed",Not met)))</f>
        <v>Not answered</v>
      </c>
      <c r="F47" s="3" t="str">
        <f t="shared" si="8"/>
        <v>Not answered</v>
      </c>
      <c r="G47" s="3" t="str">
        <f t="shared" si="9"/>
        <v>Not answered</v>
      </c>
      <c r="H47" s="3" t="str">
        <f t="shared" si="10"/>
        <v>Not answered</v>
      </c>
      <c r="I47" s="19" t="str">
        <f t="shared" si="7"/>
        <v xml:space="preserve"> </v>
      </c>
      <c r="J47" s="21"/>
      <c r="K47" s="21"/>
      <c r="L47" s="21"/>
      <c r="N47" s="1" t="str">
        <f>'3. Process Assessment'!G150</f>
        <v xml:space="preserve">Select…. </v>
      </c>
      <c r="O47" s="55" t="str">
        <f>O46</f>
        <v xml:space="preserve">Select…. </v>
      </c>
      <c r="P47" s="52" t="str">
        <f t="shared" si="11"/>
        <v>Yes</v>
      </c>
      <c r="Q47" s="52" t="str">
        <f t="shared" si="12"/>
        <v>Yes</v>
      </c>
      <c r="R47" s="52" t="str">
        <f t="shared" si="13"/>
        <v>Yes</v>
      </c>
      <c r="S47" s="52" t="str">
        <f t="shared" si="14"/>
        <v>Yes</v>
      </c>
    </row>
    <row r="48" spans="1:19" ht="18" customHeight="1" x14ac:dyDescent="0.2">
      <c r="A48" s="282" t="s">
        <v>138</v>
      </c>
      <c r="B48" s="41" t="str">
        <f>'2. Process scope &amp; goals'!C24</f>
        <v>Yes</v>
      </c>
      <c r="C48" s="42" t="str">
        <f>IF(O48="Select…. ","N/A",O48)</f>
        <v>N/A</v>
      </c>
      <c r="D48" s="33" t="str">
        <f>'3. Process Assessment'!C153</f>
        <v>PR8.1</v>
      </c>
      <c r="E48" s="3" t="str">
        <f>IF(B48="No","Not in scope",IF(N48="Select…. ","Not answered",IF(N48&gt;=0,"Passed",Not met)))</f>
        <v>Not answered</v>
      </c>
      <c r="F48" s="3" t="str">
        <f t="shared" si="8"/>
        <v>Not answered</v>
      </c>
      <c r="G48" s="3" t="str">
        <f t="shared" si="9"/>
        <v>Not answered</v>
      </c>
      <c r="H48" s="3" t="str">
        <f t="shared" si="10"/>
        <v>Not answered</v>
      </c>
      <c r="I48" s="19" t="str">
        <f t="shared" si="7"/>
        <v xml:space="preserve"> </v>
      </c>
      <c r="J48" s="21"/>
      <c r="K48" s="21"/>
      <c r="L48" s="21"/>
      <c r="N48" s="1" t="str">
        <f>'3. Process Assessment'!G153</f>
        <v xml:space="preserve">Select…. </v>
      </c>
      <c r="O48" s="56" t="str">
        <f>'2. Process scope &amp; goals'!D24</f>
        <v xml:space="preserve">Select…. </v>
      </c>
      <c r="P48" s="52" t="str">
        <f t="shared" si="11"/>
        <v>Yes</v>
      </c>
      <c r="Q48" s="52" t="str">
        <f t="shared" si="12"/>
        <v>Yes</v>
      </c>
      <c r="R48" s="52" t="str">
        <f t="shared" si="13"/>
        <v>Yes</v>
      </c>
      <c r="S48" s="52" t="str">
        <f t="shared" si="14"/>
        <v>Yes</v>
      </c>
    </row>
    <row r="49" spans="1:19" ht="18" customHeight="1" x14ac:dyDescent="0.2">
      <c r="A49" s="283"/>
      <c r="B49" s="24" t="str">
        <f>B48</f>
        <v>Yes</v>
      </c>
      <c r="C49" s="40" t="str">
        <f>C48</f>
        <v>N/A</v>
      </c>
      <c r="D49" s="33" t="str">
        <f>'3. Process Assessment'!C159</f>
        <v>PR8.3</v>
      </c>
      <c r="E49" s="3" t="str">
        <f>IF(B49="No","Not in scope",IF(N49="Select…. ","Not answered",IF(N49&gt;=0,"Passed",Not met)))</f>
        <v>Not answered</v>
      </c>
      <c r="F49" s="3" t="str">
        <f t="shared" si="8"/>
        <v>Not answered</v>
      </c>
      <c r="G49" s="3" t="str">
        <f t="shared" si="9"/>
        <v>Not answered</v>
      </c>
      <c r="H49" s="3" t="str">
        <f t="shared" si="10"/>
        <v>Not answered</v>
      </c>
      <c r="I49" s="19" t="str">
        <f t="shared" si="7"/>
        <v xml:space="preserve"> </v>
      </c>
      <c r="J49" s="21"/>
      <c r="K49" s="21"/>
      <c r="L49" s="21"/>
      <c r="N49" s="1" t="str">
        <f>'3. Process Assessment'!G159</f>
        <v xml:space="preserve">Select…. </v>
      </c>
      <c r="O49" s="55" t="str">
        <f>O48</f>
        <v xml:space="preserve">Select…. </v>
      </c>
      <c r="P49" s="52" t="str">
        <f t="shared" si="11"/>
        <v>Yes</v>
      </c>
      <c r="Q49" s="52" t="str">
        <f t="shared" si="12"/>
        <v>Yes</v>
      </c>
      <c r="R49" s="52" t="str">
        <f t="shared" si="13"/>
        <v>Yes</v>
      </c>
      <c r="S49" s="52" t="str">
        <f t="shared" si="14"/>
        <v>Yes</v>
      </c>
    </row>
    <row r="50" spans="1:19" ht="18" customHeight="1" x14ac:dyDescent="0.2">
      <c r="A50" s="283"/>
      <c r="B50" s="24" t="str">
        <f>B48</f>
        <v>Yes</v>
      </c>
      <c r="C50" s="40" t="str">
        <f>C48</f>
        <v>N/A</v>
      </c>
      <c r="D50" s="33" t="e">
        <f>'3. Process Assessment'!#REF!</f>
        <v>#REF!</v>
      </c>
      <c r="E50" s="3" t="e">
        <f>IF(B50="No","Not in scope",IF(N50="Select…. ","Not answered",IF(N50&gt;=0,"Passed",Not met)))</f>
        <v>#REF!</v>
      </c>
      <c r="F50" s="3" t="e">
        <f>IF(B50="No","Not in scope",IF(N50="Select…. ","Not answered",IF(N50&gt;=1,"Passed","Not met")))</f>
        <v>#REF!</v>
      </c>
      <c r="G50" s="3" t="e">
        <f>IF(B50="No","Not in scope",IF(N50="Select…. ","Not answered",IF(N50&gt;=2,"Passed","Not met")))</f>
        <v>#REF!</v>
      </c>
      <c r="H50" s="3" t="e">
        <f>IF(B50="No","Not in scope",IF(N50="Select…. ","Not answered",IF(N50&gt;=3,"Passed","Not met")))</f>
        <v>#REF!</v>
      </c>
      <c r="I50" s="19" t="str">
        <f t="shared" si="7"/>
        <v xml:space="preserve"> </v>
      </c>
      <c r="J50" s="21"/>
      <c r="K50" s="21"/>
      <c r="L50" s="21"/>
      <c r="N50" s="1" t="e">
        <f>'3. Process Assessment'!#REF!</f>
        <v>#REF!</v>
      </c>
      <c r="O50" s="55" t="str">
        <f>O48</f>
        <v xml:space="preserve">Select…. </v>
      </c>
      <c r="P50" s="52" t="str">
        <f t="shared" si="11"/>
        <v>Yes</v>
      </c>
      <c r="Q50" s="52" t="str">
        <f t="shared" si="12"/>
        <v>Yes</v>
      </c>
      <c r="R50" s="52" t="str">
        <f t="shared" si="13"/>
        <v>Yes</v>
      </c>
      <c r="S50" s="52" t="str">
        <f t="shared" si="14"/>
        <v>Yes</v>
      </c>
    </row>
    <row r="51" spans="1:19" ht="18" customHeight="1" x14ac:dyDescent="0.2">
      <c r="A51" s="284"/>
      <c r="B51" s="36" t="str">
        <f>B48</f>
        <v>Yes</v>
      </c>
      <c r="C51" s="37" t="str">
        <f>C48</f>
        <v>N/A</v>
      </c>
      <c r="D51" s="33" t="str">
        <f>'3. Process Assessment'!C162</f>
        <v>PR8.4</v>
      </c>
      <c r="E51" s="3" t="str">
        <f>IF(B51="No","Not in scope",IF(N51="Select…. ","Not answered",IF(N51&gt;=0,"Passed",Not met)))</f>
        <v>Not answered</v>
      </c>
      <c r="F51" s="3" t="str">
        <f t="shared" si="8"/>
        <v>Not answered</v>
      </c>
      <c r="G51" s="3" t="str">
        <f t="shared" si="9"/>
        <v>Not answered</v>
      </c>
      <c r="H51" s="3" t="str">
        <f t="shared" si="10"/>
        <v>Not answered</v>
      </c>
      <c r="I51" s="19" t="str">
        <f t="shared" si="7"/>
        <v xml:space="preserve"> </v>
      </c>
      <c r="J51" s="21"/>
      <c r="K51" s="21"/>
      <c r="L51" s="21"/>
      <c r="N51" s="1" t="str">
        <f>'3. Process Assessment'!G162</f>
        <v xml:space="preserve">Select…. </v>
      </c>
      <c r="O51" s="53" t="str">
        <f>O48</f>
        <v xml:space="preserve">Select…. </v>
      </c>
      <c r="P51" s="52" t="str">
        <f t="shared" si="11"/>
        <v>Yes</v>
      </c>
      <c r="Q51" s="52" t="str">
        <f t="shared" si="12"/>
        <v>Yes</v>
      </c>
      <c r="R51" s="52" t="str">
        <f t="shared" si="13"/>
        <v>Yes</v>
      </c>
      <c r="S51" s="52" t="str">
        <f t="shared" si="14"/>
        <v>Yes</v>
      </c>
    </row>
    <row r="52" spans="1:19" ht="18" customHeight="1" x14ac:dyDescent="0.2">
      <c r="A52" s="282" t="s">
        <v>139</v>
      </c>
      <c r="B52" s="41" t="str">
        <f>'2. Process scope &amp; goals'!C25</f>
        <v>Yes</v>
      </c>
      <c r="C52" s="42" t="str">
        <f>IF(O52="Select…. ","N/A",O52)</f>
        <v>N/A</v>
      </c>
      <c r="D52" s="33" t="str">
        <f>'3. Process Assessment'!C165</f>
        <v>PR9.1</v>
      </c>
      <c r="E52" s="3" t="str">
        <f>IF(B52="No","Not in scope",IF(N52="Select…. ","Not answered",IF(N52&gt;=0,"Passed",Not met)))</f>
        <v>Not answered</v>
      </c>
      <c r="F52" s="3" t="str">
        <f t="shared" si="8"/>
        <v>Not answered</v>
      </c>
      <c r="G52" s="3" t="str">
        <f t="shared" si="9"/>
        <v>Not answered</v>
      </c>
      <c r="H52" s="3" t="str">
        <f t="shared" si="10"/>
        <v>Not answered</v>
      </c>
      <c r="I52" s="19" t="str">
        <f t="shared" si="7"/>
        <v xml:space="preserve"> </v>
      </c>
      <c r="J52" s="21"/>
      <c r="K52" s="21"/>
      <c r="L52" s="21"/>
      <c r="N52" s="1" t="str">
        <f>'3. Process Assessment'!G165</f>
        <v xml:space="preserve">Select…. </v>
      </c>
      <c r="O52" s="56" t="str">
        <f>'2. Process scope &amp; goals'!D25</f>
        <v xml:space="preserve">Select…. </v>
      </c>
      <c r="P52" s="52" t="str">
        <f t="shared" si="11"/>
        <v>Yes</v>
      </c>
      <c r="Q52" s="52" t="str">
        <f t="shared" si="12"/>
        <v>Yes</v>
      </c>
      <c r="R52" s="52" t="str">
        <f t="shared" si="13"/>
        <v>Yes</v>
      </c>
      <c r="S52" s="52" t="str">
        <f t="shared" si="14"/>
        <v>Yes</v>
      </c>
    </row>
    <row r="53" spans="1:19" ht="18" customHeight="1" x14ac:dyDescent="0.2">
      <c r="A53" s="283"/>
      <c r="B53" s="24" t="str">
        <f>B52</f>
        <v>Yes</v>
      </c>
      <c r="C53" s="40" t="str">
        <f>C52</f>
        <v>N/A</v>
      </c>
      <c r="D53" s="33" t="e">
        <f>'3. Process Assessment'!#REF!</f>
        <v>#REF!</v>
      </c>
      <c r="E53" s="3" t="e">
        <f>IF(B53="No","Not in scope",IF(N53="Select…. ","Not answered",IF(N53&gt;=0,"Passed",Not met)))</f>
        <v>#REF!</v>
      </c>
      <c r="F53" s="3" t="e">
        <f t="shared" si="8"/>
        <v>#REF!</v>
      </c>
      <c r="G53" s="3" t="e">
        <f t="shared" si="9"/>
        <v>#REF!</v>
      </c>
      <c r="H53" s="3" t="e">
        <f t="shared" si="10"/>
        <v>#REF!</v>
      </c>
      <c r="I53" s="19" t="str">
        <f t="shared" si="7"/>
        <v xml:space="preserve"> </v>
      </c>
      <c r="J53" s="21"/>
      <c r="K53" s="21"/>
      <c r="L53" s="21"/>
      <c r="N53" s="1" t="e">
        <f>'3. Process Assessment'!#REF!</f>
        <v>#REF!</v>
      </c>
      <c r="O53" s="55" t="str">
        <f t="shared" ref="O53:O59" si="15">O52</f>
        <v xml:space="preserve">Select…. </v>
      </c>
      <c r="P53" s="52" t="str">
        <f t="shared" si="11"/>
        <v>Yes</v>
      </c>
      <c r="Q53" s="52" t="str">
        <f t="shared" si="12"/>
        <v>Yes</v>
      </c>
      <c r="R53" s="52" t="str">
        <f t="shared" si="13"/>
        <v>Yes</v>
      </c>
      <c r="S53" s="52" t="str">
        <f t="shared" si="14"/>
        <v>Yes</v>
      </c>
    </row>
    <row r="54" spans="1:19" ht="18" customHeight="1" x14ac:dyDescent="0.2">
      <c r="A54" s="283"/>
      <c r="B54" s="24" t="str">
        <f>B52</f>
        <v>Yes</v>
      </c>
      <c r="C54" s="40" t="str">
        <f t="shared" ref="C54:C59" si="16">C53</f>
        <v>N/A</v>
      </c>
      <c r="D54" s="33" t="e">
        <f>'3. Process Assessment'!#REF!</f>
        <v>#REF!</v>
      </c>
      <c r="E54" s="3" t="e">
        <f>IF(B54="No","Not in scope",IF(N54="Select…. ","Not answered",IF(N54&gt;=0,"Passed",Not met)))</f>
        <v>#REF!</v>
      </c>
      <c r="F54" s="3" t="e">
        <f t="shared" si="8"/>
        <v>#REF!</v>
      </c>
      <c r="G54" s="3" t="e">
        <f t="shared" si="9"/>
        <v>#REF!</v>
      </c>
      <c r="H54" s="3" t="e">
        <f t="shared" si="10"/>
        <v>#REF!</v>
      </c>
      <c r="I54" s="19" t="str">
        <f t="shared" si="7"/>
        <v xml:space="preserve"> </v>
      </c>
      <c r="J54" s="21"/>
      <c r="K54" s="21"/>
      <c r="L54" s="21"/>
      <c r="N54" s="1" t="e">
        <f>'3. Process Assessment'!#REF!</f>
        <v>#REF!</v>
      </c>
      <c r="O54" s="55" t="str">
        <f t="shared" si="15"/>
        <v xml:space="preserve">Select…. </v>
      </c>
      <c r="P54" s="52" t="str">
        <f t="shared" si="11"/>
        <v>Yes</v>
      </c>
      <c r="Q54" s="52" t="str">
        <f t="shared" si="12"/>
        <v>Yes</v>
      </c>
      <c r="R54" s="52" t="str">
        <f t="shared" si="13"/>
        <v>Yes</v>
      </c>
      <c r="S54" s="52" t="str">
        <f t="shared" si="14"/>
        <v>Yes</v>
      </c>
    </row>
    <row r="55" spans="1:19" ht="18" customHeight="1" x14ac:dyDescent="0.2">
      <c r="A55" s="283"/>
      <c r="B55" s="24" t="str">
        <f>B52</f>
        <v>Yes</v>
      </c>
      <c r="C55" s="40" t="str">
        <f t="shared" si="16"/>
        <v>N/A</v>
      </c>
      <c r="D55" s="33" t="str">
        <f>'3. Process Assessment'!C171</f>
        <v>PR9.3</v>
      </c>
      <c r="E55" s="3" t="str">
        <f>IF(B55="No","Not in scope",IF(N55="Select…. ","Not answered",IF(N55&gt;=0,"Passed",Not met)))</f>
        <v>Not answered</v>
      </c>
      <c r="F55" s="3" t="str">
        <f t="shared" si="8"/>
        <v>Not answered</v>
      </c>
      <c r="G55" s="3" t="str">
        <f t="shared" si="9"/>
        <v>Not answered</v>
      </c>
      <c r="H55" s="3" t="str">
        <f t="shared" si="10"/>
        <v>Not answered</v>
      </c>
      <c r="I55" s="19" t="str">
        <f t="shared" si="7"/>
        <v xml:space="preserve"> </v>
      </c>
      <c r="J55" s="21"/>
      <c r="K55" s="21"/>
      <c r="L55" s="21"/>
      <c r="N55" s="1" t="str">
        <f>'3. Process Assessment'!G171</f>
        <v xml:space="preserve">Select…. </v>
      </c>
      <c r="O55" s="55" t="str">
        <f t="shared" si="15"/>
        <v xml:space="preserve">Select…. </v>
      </c>
      <c r="P55" s="52" t="str">
        <f t="shared" si="11"/>
        <v>Yes</v>
      </c>
      <c r="Q55" s="52" t="str">
        <f t="shared" si="12"/>
        <v>Yes</v>
      </c>
      <c r="R55" s="52" t="str">
        <f t="shared" si="13"/>
        <v>Yes</v>
      </c>
      <c r="S55" s="52" t="str">
        <f t="shared" si="14"/>
        <v>Yes</v>
      </c>
    </row>
    <row r="56" spans="1:19" ht="18" customHeight="1" x14ac:dyDescent="0.2">
      <c r="A56" s="283"/>
      <c r="B56" s="24" t="str">
        <f>B52</f>
        <v>Yes</v>
      </c>
      <c r="C56" s="40" t="str">
        <f t="shared" si="16"/>
        <v>N/A</v>
      </c>
      <c r="D56" s="33" t="str">
        <f>'3. Process Assessment'!C174</f>
        <v>PR9.4</v>
      </c>
      <c r="E56" s="3" t="str">
        <f>IF(B56="No","Not in scope",IF(N56="Select…. ","Not answered",IF(N56&gt;=0,"Passed",Not met)))</f>
        <v>Not answered</v>
      </c>
      <c r="F56" s="3" t="str">
        <f t="shared" si="8"/>
        <v>Not answered</v>
      </c>
      <c r="G56" s="3" t="str">
        <f t="shared" si="9"/>
        <v>Not answered</v>
      </c>
      <c r="H56" s="3" t="str">
        <f t="shared" si="10"/>
        <v>Not answered</v>
      </c>
      <c r="I56" s="19" t="str">
        <f t="shared" si="7"/>
        <v xml:space="preserve"> </v>
      </c>
      <c r="J56" s="21"/>
      <c r="K56" s="21"/>
      <c r="L56" s="21"/>
      <c r="N56" s="1" t="str">
        <f>'3. Process Assessment'!G174</f>
        <v xml:space="preserve">Select…. </v>
      </c>
      <c r="O56" s="55" t="str">
        <f t="shared" si="15"/>
        <v xml:space="preserve">Select…. </v>
      </c>
      <c r="P56" s="52" t="str">
        <f t="shared" si="11"/>
        <v>Yes</v>
      </c>
      <c r="Q56" s="52" t="str">
        <f t="shared" si="12"/>
        <v>Yes</v>
      </c>
      <c r="R56" s="52" t="str">
        <f t="shared" si="13"/>
        <v>Yes</v>
      </c>
      <c r="S56" s="52" t="str">
        <f t="shared" si="14"/>
        <v>Yes</v>
      </c>
    </row>
    <row r="57" spans="1:19" ht="18" customHeight="1" x14ac:dyDescent="0.2">
      <c r="A57" s="283"/>
      <c r="B57" s="24" t="str">
        <f>B52</f>
        <v>Yes</v>
      </c>
      <c r="C57" s="40" t="str">
        <f t="shared" si="16"/>
        <v>N/A</v>
      </c>
      <c r="D57" s="33" t="str">
        <f>'3. Process Assessment'!C177</f>
        <v>PR9.5</v>
      </c>
      <c r="E57" s="3" t="str">
        <f>IF(B57="No","Not in scope",IF(N57="Select…. ","Not answered",IF(N57&gt;=0,"Passed",Not met)))</f>
        <v>Not answered</v>
      </c>
      <c r="F57" s="3" t="str">
        <f t="shared" si="8"/>
        <v>Not answered</v>
      </c>
      <c r="G57" s="3" t="str">
        <f t="shared" si="9"/>
        <v>Not answered</v>
      </c>
      <c r="H57" s="3" t="str">
        <f t="shared" si="10"/>
        <v>Not answered</v>
      </c>
      <c r="I57" s="19" t="str">
        <f t="shared" si="7"/>
        <v xml:space="preserve"> </v>
      </c>
      <c r="J57" s="21"/>
      <c r="K57" s="21"/>
      <c r="L57" s="21"/>
      <c r="N57" s="1" t="str">
        <f>'3. Process Assessment'!G177</f>
        <v xml:space="preserve">Select…. </v>
      </c>
      <c r="O57" s="55" t="str">
        <f t="shared" si="15"/>
        <v xml:space="preserve">Select…. </v>
      </c>
      <c r="P57" s="52" t="str">
        <f t="shared" si="11"/>
        <v>Yes</v>
      </c>
      <c r="Q57" s="52" t="str">
        <f t="shared" si="12"/>
        <v>Yes</v>
      </c>
      <c r="R57" s="52" t="str">
        <f t="shared" si="13"/>
        <v>Yes</v>
      </c>
      <c r="S57" s="52" t="str">
        <f t="shared" si="14"/>
        <v>Yes</v>
      </c>
    </row>
    <row r="58" spans="1:19" ht="18" customHeight="1" x14ac:dyDescent="0.2">
      <c r="A58" s="283"/>
      <c r="B58" s="24" t="str">
        <f>B52</f>
        <v>Yes</v>
      </c>
      <c r="C58" s="40" t="str">
        <f t="shared" si="16"/>
        <v>N/A</v>
      </c>
      <c r="D58" s="33" t="str">
        <f>'3. Process Assessment'!C180</f>
        <v>PR9.6</v>
      </c>
      <c r="E58" s="3" t="str">
        <f>IF(B58="No","Not in scope",IF(N58="Select…. ","Not answered",IF(N58&gt;=0,"Passed",Not met)))</f>
        <v>Not answered</v>
      </c>
      <c r="F58" s="3" t="str">
        <f t="shared" si="8"/>
        <v>Not answered</v>
      </c>
      <c r="G58" s="3" t="str">
        <f t="shared" si="9"/>
        <v>Not answered</v>
      </c>
      <c r="H58" s="3" t="str">
        <f t="shared" si="10"/>
        <v>Not answered</v>
      </c>
      <c r="I58" s="19" t="str">
        <f t="shared" si="7"/>
        <v xml:space="preserve"> </v>
      </c>
      <c r="J58" s="21"/>
      <c r="K58" s="21"/>
      <c r="L58" s="21"/>
      <c r="N58" s="1" t="str">
        <f>'3. Process Assessment'!G180</f>
        <v xml:space="preserve">Select…. </v>
      </c>
      <c r="O58" s="55" t="str">
        <f t="shared" si="15"/>
        <v xml:space="preserve">Select…. </v>
      </c>
      <c r="P58" s="52" t="str">
        <f t="shared" si="11"/>
        <v>Yes</v>
      </c>
      <c r="Q58" s="52" t="str">
        <f t="shared" si="12"/>
        <v>Yes</v>
      </c>
      <c r="R58" s="52" t="str">
        <f t="shared" si="13"/>
        <v>Yes</v>
      </c>
      <c r="S58" s="52" t="str">
        <f t="shared" si="14"/>
        <v>Yes</v>
      </c>
    </row>
    <row r="59" spans="1:19" ht="18" customHeight="1" x14ac:dyDescent="0.2">
      <c r="A59" s="284"/>
      <c r="B59" s="36" t="str">
        <f>B52</f>
        <v>Yes</v>
      </c>
      <c r="C59" s="37" t="str">
        <f t="shared" si="16"/>
        <v>N/A</v>
      </c>
      <c r="D59" s="33" t="str">
        <f>'3. Process Assessment'!C183</f>
        <v>PR9.7</v>
      </c>
      <c r="E59" s="3" t="str">
        <f>IF(B59="No","Not in scope",IF(N59="Select…. ","Not answered",IF(N59&gt;=0,"Passed",Not met)))</f>
        <v>Not answered</v>
      </c>
      <c r="F59" s="3" t="str">
        <f t="shared" si="8"/>
        <v>Not answered</v>
      </c>
      <c r="G59" s="3" t="str">
        <f t="shared" si="9"/>
        <v>Not answered</v>
      </c>
      <c r="H59" s="3" t="str">
        <f t="shared" si="10"/>
        <v>Not answered</v>
      </c>
      <c r="I59" s="19" t="str">
        <f t="shared" si="7"/>
        <v xml:space="preserve"> </v>
      </c>
      <c r="J59" s="21"/>
      <c r="K59" s="21"/>
      <c r="L59" s="21"/>
      <c r="N59" s="1" t="str">
        <f>'3. Process Assessment'!G183</f>
        <v xml:space="preserve">Select…. </v>
      </c>
      <c r="O59" s="55" t="str">
        <f t="shared" si="15"/>
        <v xml:space="preserve">Select…. </v>
      </c>
      <c r="P59" s="52" t="str">
        <f t="shared" si="11"/>
        <v>Yes</v>
      </c>
      <c r="Q59" s="52" t="str">
        <f t="shared" si="12"/>
        <v>Yes</v>
      </c>
      <c r="R59" s="52" t="str">
        <f t="shared" si="13"/>
        <v>Yes</v>
      </c>
      <c r="S59" s="52" t="str">
        <f t="shared" si="14"/>
        <v>Yes</v>
      </c>
    </row>
    <row r="60" spans="1:19" ht="18" customHeight="1" x14ac:dyDescent="0.2">
      <c r="A60" s="282" t="s">
        <v>140</v>
      </c>
      <c r="B60" s="41" t="str">
        <f>'2. Process scope &amp; goals'!C26</f>
        <v>Yes</v>
      </c>
      <c r="C60" s="42" t="str">
        <f>IF(O60="Select…. ","N/A",O60)</f>
        <v>N/A</v>
      </c>
      <c r="D60" s="33" t="str">
        <f>'3. Process Assessment'!C186</f>
        <v>PR10.1</v>
      </c>
      <c r="E60" s="3" t="str">
        <f>IF(B60="No","Not in scope",IF(N60="Select…. ","Not answered",IF(N60&gt;=0,"Passed",Not met)))</f>
        <v>Not answered</v>
      </c>
      <c r="F60" s="3" t="str">
        <f t="shared" si="8"/>
        <v>Not answered</v>
      </c>
      <c r="G60" s="3" t="str">
        <f t="shared" si="9"/>
        <v>Not answered</v>
      </c>
      <c r="H60" s="3" t="str">
        <f t="shared" si="10"/>
        <v>Not answered</v>
      </c>
      <c r="I60" s="19" t="str">
        <f t="shared" si="7"/>
        <v xml:space="preserve"> </v>
      </c>
      <c r="J60" s="21"/>
      <c r="K60" s="21"/>
      <c r="L60" s="21"/>
      <c r="N60" s="1" t="str">
        <f>'3. Process Assessment'!G186</f>
        <v xml:space="preserve">Select…. </v>
      </c>
      <c r="O60" s="56" t="str">
        <f>'2. Process scope &amp; goals'!D26</f>
        <v xml:space="preserve">Select…. </v>
      </c>
      <c r="P60" s="52" t="str">
        <f t="shared" si="11"/>
        <v>Yes</v>
      </c>
      <c r="Q60" s="52" t="str">
        <f t="shared" si="12"/>
        <v>Yes</v>
      </c>
      <c r="R60" s="52" t="str">
        <f t="shared" si="13"/>
        <v>Yes</v>
      </c>
      <c r="S60" s="52" t="str">
        <f t="shared" si="14"/>
        <v>Yes</v>
      </c>
    </row>
    <row r="61" spans="1:19" ht="18" customHeight="1" x14ac:dyDescent="0.2">
      <c r="A61" s="283"/>
      <c r="B61" s="24" t="str">
        <f>B60</f>
        <v>Yes</v>
      </c>
      <c r="C61" s="40" t="str">
        <f>C60</f>
        <v>N/A</v>
      </c>
      <c r="D61" s="33" t="str">
        <f>'3. Process Assessment'!C192</f>
        <v>PR10.3</v>
      </c>
      <c r="E61" s="3" t="str">
        <f>IF(B61="No","Not in scope",IF(N61="Select…. ","Not answered",IF(N61&gt;=0,"Passed",Not met)))</f>
        <v>Not answered</v>
      </c>
      <c r="F61" s="3" t="str">
        <f t="shared" si="8"/>
        <v>Not answered</v>
      </c>
      <c r="G61" s="3" t="str">
        <f t="shared" si="9"/>
        <v>Not answered</v>
      </c>
      <c r="H61" s="3" t="str">
        <f t="shared" si="10"/>
        <v>Not answered</v>
      </c>
      <c r="I61" s="19" t="str">
        <f t="shared" si="7"/>
        <v xml:space="preserve"> </v>
      </c>
      <c r="J61" s="21"/>
      <c r="K61" s="21"/>
      <c r="L61" s="21"/>
      <c r="N61" s="1" t="str">
        <f>'3. Process Assessment'!G192</f>
        <v xml:space="preserve">Select…. </v>
      </c>
      <c r="O61" s="55" t="str">
        <f>O60</f>
        <v xml:space="preserve">Select…. </v>
      </c>
      <c r="P61" s="52" t="str">
        <f t="shared" si="11"/>
        <v>Yes</v>
      </c>
      <c r="Q61" s="52" t="str">
        <f t="shared" si="12"/>
        <v>Yes</v>
      </c>
      <c r="R61" s="52" t="str">
        <f t="shared" si="13"/>
        <v>Yes</v>
      </c>
      <c r="S61" s="52" t="str">
        <f t="shared" si="14"/>
        <v>Yes</v>
      </c>
    </row>
    <row r="62" spans="1:19" ht="18" customHeight="1" x14ac:dyDescent="0.2">
      <c r="A62" s="283"/>
      <c r="B62" s="24" t="str">
        <f>B60</f>
        <v>Yes</v>
      </c>
      <c r="C62" s="40" t="str">
        <f>C60</f>
        <v>N/A</v>
      </c>
      <c r="D62" s="33" t="e">
        <f>'3. Process Assessment'!#REF!</f>
        <v>#REF!</v>
      </c>
      <c r="E62" s="3" t="e">
        <f>IF(B62="No","Not in scope",IF(N62="Select…. ","Not answered",IF(N62&gt;=0,"Passed",Not met)))</f>
        <v>#REF!</v>
      </c>
      <c r="F62" s="3" t="e">
        <f t="shared" si="8"/>
        <v>#REF!</v>
      </c>
      <c r="G62" s="3" t="e">
        <f t="shared" si="9"/>
        <v>#REF!</v>
      </c>
      <c r="H62" s="3" t="e">
        <f t="shared" si="10"/>
        <v>#REF!</v>
      </c>
      <c r="I62" s="19" t="str">
        <f t="shared" si="7"/>
        <v xml:space="preserve"> </v>
      </c>
      <c r="J62" s="21"/>
      <c r="K62" s="21"/>
      <c r="L62" s="21"/>
      <c r="N62" s="1" t="e">
        <f>'3. Process Assessment'!#REF!</f>
        <v>#REF!</v>
      </c>
      <c r="O62" s="55" t="str">
        <f>O60</f>
        <v xml:space="preserve">Select…. </v>
      </c>
      <c r="P62" s="52" t="str">
        <f t="shared" si="11"/>
        <v>Yes</v>
      </c>
      <c r="Q62" s="52" t="str">
        <f t="shared" si="12"/>
        <v>Yes</v>
      </c>
      <c r="R62" s="52" t="str">
        <f t="shared" si="13"/>
        <v>Yes</v>
      </c>
      <c r="S62" s="52" t="str">
        <f t="shared" si="14"/>
        <v>Yes</v>
      </c>
    </row>
    <row r="63" spans="1:19" ht="18" customHeight="1" x14ac:dyDescent="0.2">
      <c r="A63" s="284"/>
      <c r="B63" s="36" t="str">
        <f>B60</f>
        <v>Yes</v>
      </c>
      <c r="C63" s="37" t="str">
        <f>C60</f>
        <v>N/A</v>
      </c>
      <c r="D63" s="33" t="str">
        <f>'3. Process Assessment'!C195</f>
        <v>PR10.4</v>
      </c>
      <c r="E63" s="3" t="str">
        <f>IF(B63="No","Not in scope",IF(N63="Select…. ","Not answered",IF(N63&gt;=0,"Passed",Not met)))</f>
        <v>Not answered</v>
      </c>
      <c r="F63" s="3" t="str">
        <f t="shared" si="8"/>
        <v>Not answered</v>
      </c>
      <c r="G63" s="3" t="str">
        <f t="shared" si="9"/>
        <v>Not answered</v>
      </c>
      <c r="H63" s="3" t="str">
        <f t="shared" si="10"/>
        <v>Not answered</v>
      </c>
      <c r="I63" s="19" t="str">
        <f t="shared" si="7"/>
        <v xml:space="preserve"> </v>
      </c>
      <c r="J63" s="21"/>
      <c r="K63" s="21"/>
      <c r="L63" s="21"/>
      <c r="N63" s="1" t="str">
        <f>'3. Process Assessment'!G195</f>
        <v xml:space="preserve">Select…. </v>
      </c>
      <c r="O63" s="53" t="str">
        <f>O60</f>
        <v xml:space="preserve">Select…. </v>
      </c>
      <c r="P63" s="52" t="str">
        <f t="shared" si="11"/>
        <v>Yes</v>
      </c>
      <c r="Q63" s="52" t="str">
        <f t="shared" si="12"/>
        <v>Yes</v>
      </c>
      <c r="R63" s="52" t="str">
        <f t="shared" si="13"/>
        <v>Yes</v>
      </c>
      <c r="S63" s="52" t="str">
        <f t="shared" si="14"/>
        <v>Yes</v>
      </c>
    </row>
    <row r="64" spans="1:19" ht="18" customHeight="1" x14ac:dyDescent="0.2">
      <c r="A64" s="282" t="s">
        <v>141</v>
      </c>
      <c r="B64" s="41" t="str">
        <f>'2. Process scope &amp; goals'!C27</f>
        <v>Yes</v>
      </c>
      <c r="C64" s="42" t="str">
        <f>IF(O64="Select…. ","N/A",O64)</f>
        <v>N/A</v>
      </c>
      <c r="D64" s="33" t="str">
        <f>'3. Process Assessment'!C198</f>
        <v>PR11.1</v>
      </c>
      <c r="E64" s="3" t="str">
        <f>IF(B64="No","Not in scope",IF(N64="Select…. ","Not answered",IF(N64&gt;=0,"Passed",Not met)))</f>
        <v>Not answered</v>
      </c>
      <c r="F64" s="3" t="str">
        <f t="shared" si="8"/>
        <v>Not answered</v>
      </c>
      <c r="G64" s="3" t="str">
        <f t="shared" si="9"/>
        <v>Not answered</v>
      </c>
      <c r="H64" s="3" t="str">
        <f t="shared" si="10"/>
        <v>Not answered</v>
      </c>
      <c r="I64" s="19" t="str">
        <f t="shared" si="7"/>
        <v xml:space="preserve"> </v>
      </c>
      <c r="J64" s="21"/>
      <c r="K64" s="21"/>
      <c r="L64" s="21"/>
      <c r="N64" s="1" t="str">
        <f>'3. Process Assessment'!G198</f>
        <v xml:space="preserve">Select…. </v>
      </c>
      <c r="O64" s="56" t="str">
        <f>'2. Process scope &amp; goals'!D27</f>
        <v xml:space="preserve">Select…. </v>
      </c>
      <c r="P64" s="52" t="str">
        <f t="shared" si="11"/>
        <v>Yes</v>
      </c>
      <c r="Q64" s="52" t="str">
        <f t="shared" si="12"/>
        <v>Yes</v>
      </c>
      <c r="R64" s="52" t="str">
        <f t="shared" si="13"/>
        <v>Yes</v>
      </c>
      <c r="S64" s="52" t="str">
        <f t="shared" si="14"/>
        <v>Yes</v>
      </c>
    </row>
    <row r="65" spans="1:19" ht="18" customHeight="1" x14ac:dyDescent="0.2">
      <c r="A65" s="283"/>
      <c r="B65" s="24" t="str">
        <f>B64</f>
        <v>Yes</v>
      </c>
      <c r="C65" s="40" t="str">
        <f>C64</f>
        <v>N/A</v>
      </c>
      <c r="D65" s="33" t="str">
        <f>'3. Process Assessment'!C201</f>
        <v>PR11.2</v>
      </c>
      <c r="E65" s="3" t="str">
        <f>IF(B65="No","Not in scope",IF(N65="Select…. ","Not answered",IF(N65&gt;=0,"Passed",Not met)))</f>
        <v>Not answered</v>
      </c>
      <c r="F65" s="3" t="str">
        <f t="shared" si="8"/>
        <v>Not answered</v>
      </c>
      <c r="G65" s="3" t="str">
        <f t="shared" si="9"/>
        <v>Not answered</v>
      </c>
      <c r="H65" s="3" t="str">
        <f t="shared" si="10"/>
        <v>Not answered</v>
      </c>
      <c r="I65" s="19" t="str">
        <f t="shared" si="7"/>
        <v xml:space="preserve"> </v>
      </c>
      <c r="J65" s="21"/>
      <c r="K65" s="21"/>
      <c r="L65" s="21"/>
      <c r="N65" s="1" t="str">
        <f>'3. Process Assessment'!G201</f>
        <v xml:space="preserve">Select…. </v>
      </c>
      <c r="O65" s="55" t="str">
        <f>O64</f>
        <v xml:space="preserve">Select…. </v>
      </c>
      <c r="P65" s="52" t="str">
        <f t="shared" si="11"/>
        <v>Yes</v>
      </c>
      <c r="Q65" s="52" t="str">
        <f t="shared" si="12"/>
        <v>Yes</v>
      </c>
      <c r="R65" s="52" t="str">
        <f t="shared" si="13"/>
        <v>Yes</v>
      </c>
      <c r="S65" s="52" t="str">
        <f t="shared" si="14"/>
        <v>Yes</v>
      </c>
    </row>
    <row r="66" spans="1:19" ht="18" customHeight="1" x14ac:dyDescent="0.2">
      <c r="A66" s="283"/>
      <c r="B66" s="24" t="str">
        <f>B64</f>
        <v>Yes</v>
      </c>
      <c r="C66" s="40" t="str">
        <f>C64</f>
        <v>N/A</v>
      </c>
      <c r="D66" s="33" t="str">
        <f>'3. Process Assessment'!C204</f>
        <v>PR11.3</v>
      </c>
      <c r="E66" s="3" t="str">
        <f>IF(B66="No","Not in scope",IF(N66="Select…. ","Not answered",IF(N66&gt;=0,"Passed",Not met)))</f>
        <v>Not answered</v>
      </c>
      <c r="F66" s="3" t="str">
        <f t="shared" si="8"/>
        <v>Not answered</v>
      </c>
      <c r="G66" s="3" t="str">
        <f t="shared" si="9"/>
        <v>Not answered</v>
      </c>
      <c r="H66" s="3" t="str">
        <f t="shared" si="10"/>
        <v>Not answered</v>
      </c>
      <c r="I66" s="19" t="str">
        <f t="shared" si="7"/>
        <v xml:space="preserve"> </v>
      </c>
      <c r="J66" s="21"/>
      <c r="K66" s="21"/>
      <c r="L66" s="21"/>
      <c r="N66" s="1" t="str">
        <f>'3. Process Assessment'!G204</f>
        <v xml:space="preserve">Select…. </v>
      </c>
      <c r="O66" s="55" t="str">
        <f>O64</f>
        <v xml:space="preserve">Select…. </v>
      </c>
      <c r="P66" s="52" t="str">
        <f t="shared" si="11"/>
        <v>Yes</v>
      </c>
      <c r="Q66" s="52" t="str">
        <f t="shared" si="12"/>
        <v>Yes</v>
      </c>
      <c r="R66" s="52" t="str">
        <f t="shared" si="13"/>
        <v>Yes</v>
      </c>
      <c r="S66" s="52" t="str">
        <f t="shared" si="14"/>
        <v>Yes</v>
      </c>
    </row>
    <row r="67" spans="1:19" ht="18" customHeight="1" x14ac:dyDescent="0.2">
      <c r="A67" s="283"/>
      <c r="B67" s="24" t="str">
        <f>B64</f>
        <v>Yes</v>
      </c>
      <c r="C67" s="40" t="str">
        <f>C64</f>
        <v>N/A</v>
      </c>
      <c r="D67" s="33" t="str">
        <f>'3. Process Assessment'!C207</f>
        <v>PR11.4</v>
      </c>
      <c r="E67" s="3" t="str">
        <f>IF(B67="No","Not in scope",IF(N67="Select…. ","Not answered",IF(N67&gt;=0,"Passed",Not met)))</f>
        <v>Not answered</v>
      </c>
      <c r="F67" s="3" t="str">
        <f t="shared" si="8"/>
        <v>Not answered</v>
      </c>
      <c r="G67" s="3" t="str">
        <f t="shared" si="9"/>
        <v>Not answered</v>
      </c>
      <c r="H67" s="3" t="str">
        <f t="shared" si="10"/>
        <v>Not answered</v>
      </c>
      <c r="I67" s="19" t="str">
        <f t="shared" si="7"/>
        <v xml:space="preserve"> </v>
      </c>
      <c r="J67" s="21"/>
      <c r="K67" s="21"/>
      <c r="L67" s="21"/>
      <c r="N67" s="1" t="str">
        <f>'3. Process Assessment'!G207</f>
        <v xml:space="preserve">Select…. </v>
      </c>
      <c r="O67" s="55" t="str">
        <f>O64</f>
        <v xml:space="preserve">Select…. </v>
      </c>
      <c r="P67" s="52" t="str">
        <f t="shared" si="11"/>
        <v>Yes</v>
      </c>
      <c r="Q67" s="52" t="str">
        <f t="shared" si="12"/>
        <v>Yes</v>
      </c>
      <c r="R67" s="52" t="str">
        <f t="shared" si="13"/>
        <v>Yes</v>
      </c>
      <c r="S67" s="52" t="str">
        <f t="shared" si="14"/>
        <v>Yes</v>
      </c>
    </row>
    <row r="68" spans="1:19" ht="18" customHeight="1" x14ac:dyDescent="0.2">
      <c r="A68" s="283"/>
      <c r="B68" s="24" t="str">
        <f>B64</f>
        <v>Yes</v>
      </c>
      <c r="C68" s="40" t="str">
        <f>C64</f>
        <v>N/A</v>
      </c>
      <c r="D68" s="33" t="str">
        <f>'3. Process Assessment'!C210</f>
        <v>PR11.5</v>
      </c>
      <c r="E68" s="3" t="str">
        <f>IF(B68="No","Not in scope",IF(N68="Select…. ","Not answered",IF(N68&gt;=0,"Passed",Not met)))</f>
        <v>Not answered</v>
      </c>
      <c r="F68" s="3" t="str">
        <f t="shared" si="8"/>
        <v>Not answered</v>
      </c>
      <c r="G68" s="3" t="str">
        <f t="shared" si="9"/>
        <v>Not answered</v>
      </c>
      <c r="H68" s="3" t="str">
        <f t="shared" si="10"/>
        <v>Not answered</v>
      </c>
      <c r="I68" s="19" t="str">
        <f t="shared" si="7"/>
        <v xml:space="preserve"> </v>
      </c>
      <c r="J68" s="21"/>
      <c r="K68" s="21"/>
      <c r="L68" s="21"/>
      <c r="N68" s="1" t="str">
        <f>'3. Process Assessment'!G210</f>
        <v xml:space="preserve">Select…. </v>
      </c>
      <c r="O68" s="55" t="str">
        <f>O64</f>
        <v xml:space="preserve">Select…. </v>
      </c>
      <c r="P68" s="52" t="str">
        <f t="shared" si="11"/>
        <v>Yes</v>
      </c>
      <c r="Q68" s="52" t="str">
        <f t="shared" si="12"/>
        <v>Yes</v>
      </c>
      <c r="R68" s="52" t="str">
        <f t="shared" si="13"/>
        <v>Yes</v>
      </c>
      <c r="S68" s="52" t="str">
        <f t="shared" si="14"/>
        <v>Yes</v>
      </c>
    </row>
    <row r="69" spans="1:19" ht="18" customHeight="1" x14ac:dyDescent="0.2">
      <c r="A69" s="284"/>
      <c r="B69" s="36" t="str">
        <f>B64</f>
        <v>Yes</v>
      </c>
      <c r="C69" s="37" t="str">
        <f>C64</f>
        <v>N/A</v>
      </c>
      <c r="D69" s="33" t="str">
        <f>'3. Process Assessment'!C213</f>
        <v>PR11.6</v>
      </c>
      <c r="E69" s="3" t="str">
        <f>IF(B69="No","Not in scope",IF(N69="Select…. ","Not answered",IF(N69&gt;=0,"Passed",Not met)))</f>
        <v>Not answered</v>
      </c>
      <c r="F69" s="3" t="str">
        <f t="shared" si="8"/>
        <v>Not answered</v>
      </c>
      <c r="G69" s="3" t="str">
        <f t="shared" si="9"/>
        <v>Not answered</v>
      </c>
      <c r="H69" s="3" t="str">
        <f t="shared" si="10"/>
        <v>Not answered</v>
      </c>
      <c r="I69" s="19" t="str">
        <f t="shared" si="7"/>
        <v xml:space="preserve"> </v>
      </c>
      <c r="J69" s="21"/>
      <c r="K69" s="21"/>
      <c r="L69" s="21"/>
      <c r="N69" s="1" t="str">
        <f>'3. Process Assessment'!G213</f>
        <v xml:space="preserve">Select…. </v>
      </c>
      <c r="O69" s="53" t="str">
        <f>O64</f>
        <v xml:space="preserve">Select…. </v>
      </c>
      <c r="P69" s="52" t="str">
        <f t="shared" si="11"/>
        <v>Yes</v>
      </c>
      <c r="Q69" s="52" t="str">
        <f t="shared" si="12"/>
        <v>Yes</v>
      </c>
      <c r="R69" s="52" t="str">
        <f t="shared" si="13"/>
        <v>Yes</v>
      </c>
      <c r="S69" s="52" t="str">
        <f t="shared" si="14"/>
        <v>Yes</v>
      </c>
    </row>
    <row r="70" spans="1:19" ht="18" customHeight="1" x14ac:dyDescent="0.2">
      <c r="A70" s="282" t="s">
        <v>142</v>
      </c>
      <c r="B70" s="41" t="str">
        <f>'2. Process scope &amp; goals'!C28</f>
        <v>Yes</v>
      </c>
      <c r="C70" s="42" t="str">
        <f>IF(O70="Select…. ","N/A",O70)</f>
        <v>N/A</v>
      </c>
      <c r="D70" s="33" t="str">
        <f>'3. Process Assessment'!C216</f>
        <v>PR12.1</v>
      </c>
      <c r="E70" s="3" t="str">
        <f>IF(B70="No","Not in scope",IF(N70="Select…. ","Not answered",IF(N70&gt;=0,"Passed",Not met)))</f>
        <v>Not answered</v>
      </c>
      <c r="F70" s="3" t="str">
        <f t="shared" ref="F70:F85" si="17">IF(B70="No","Not in scope",IF(N70="Select…. ","Not answered",IF(N70&gt;=1,"Passed","Not met")))</f>
        <v>Not answered</v>
      </c>
      <c r="G70" s="3" t="str">
        <f t="shared" ref="G70:G85" si="18">IF(B70="No","Not in scope",IF(N70="Select…. ","Not answered",IF(N70&gt;=2,"Passed","Not met")))</f>
        <v>Not answered</v>
      </c>
      <c r="H70" s="3" t="str">
        <f t="shared" ref="H70:H85" si="19">IF(B70="No","Not in scope",IF(N70="Select…. ","Not answered",IF(N70&gt;=3,"Passed","Not met")))</f>
        <v>Not answered</v>
      </c>
      <c r="I70" s="19" t="str">
        <f t="shared" si="7"/>
        <v xml:space="preserve"> </v>
      </c>
      <c r="J70" s="21"/>
      <c r="K70" s="21"/>
      <c r="L70" s="21"/>
      <c r="N70" s="1" t="str">
        <f>'3. Process Assessment'!G216</f>
        <v xml:space="preserve">Select…. </v>
      </c>
      <c r="O70" s="56" t="str">
        <f>'2. Process scope &amp; goals'!D28</f>
        <v xml:space="preserve">Select…. </v>
      </c>
      <c r="P70" s="52" t="str">
        <f t="shared" ref="P70:P85" si="20">IF($C70="N/A", "Yes",IF($C70&gt;=0,"Yes","No"))</f>
        <v>Yes</v>
      </c>
      <c r="Q70" s="52" t="str">
        <f t="shared" ref="Q70:Q85" si="21">IF($C70="N/A", "Yes",IF($C70&gt;=1,"Yes","No"))</f>
        <v>Yes</v>
      </c>
      <c r="R70" s="52" t="str">
        <f t="shared" ref="R70:R85" si="22">IF($C70="N/A", "Yes",IF($C70&gt;=2,"Yes","No"))</f>
        <v>Yes</v>
      </c>
      <c r="S70" s="52" t="str">
        <f t="shared" ref="S70:S85" si="23">IF($C70="N/A", "Yes",IF($C70&gt;=3,"Yes","No"))</f>
        <v>Yes</v>
      </c>
    </row>
    <row r="71" spans="1:19" ht="18" customHeight="1" x14ac:dyDescent="0.2">
      <c r="A71" s="283"/>
      <c r="B71" s="24" t="str">
        <f>B70</f>
        <v>Yes</v>
      </c>
      <c r="C71" s="40" t="str">
        <f>C70</f>
        <v>N/A</v>
      </c>
      <c r="D71" s="33" t="e">
        <f>'3. Process Assessment'!#REF!</f>
        <v>#REF!</v>
      </c>
      <c r="E71" s="3" t="e">
        <f>IF(B71="No","Not in scope",IF(N71="Select…. ","Not answered",IF(N71&gt;=0,"Passed",Not met)))</f>
        <v>#REF!</v>
      </c>
      <c r="F71" s="3" t="e">
        <f t="shared" si="17"/>
        <v>#REF!</v>
      </c>
      <c r="G71" s="3" t="e">
        <f t="shared" si="18"/>
        <v>#REF!</v>
      </c>
      <c r="H71" s="3" t="e">
        <f t="shared" si="19"/>
        <v>#REF!</v>
      </c>
      <c r="I71" s="19" t="str">
        <f t="shared" ref="I71:I85" si="24">IF(C71="N/A"," ",IF(N71="Select…. "," ",N71-C71))</f>
        <v xml:space="preserve"> </v>
      </c>
      <c r="J71" s="21"/>
      <c r="K71" s="21"/>
      <c r="L71" s="21"/>
      <c r="N71" s="1" t="e">
        <f>'3. Process Assessment'!#REF!</f>
        <v>#REF!</v>
      </c>
      <c r="O71" s="55" t="str">
        <f>O70</f>
        <v xml:space="preserve">Select…. </v>
      </c>
      <c r="P71" s="52" t="str">
        <f t="shared" si="20"/>
        <v>Yes</v>
      </c>
      <c r="Q71" s="52" t="str">
        <f t="shared" si="21"/>
        <v>Yes</v>
      </c>
      <c r="R71" s="52" t="str">
        <f t="shared" si="22"/>
        <v>Yes</v>
      </c>
      <c r="S71" s="52" t="str">
        <f t="shared" si="23"/>
        <v>Yes</v>
      </c>
    </row>
    <row r="72" spans="1:19" ht="18" customHeight="1" x14ac:dyDescent="0.2">
      <c r="A72" s="283"/>
      <c r="B72" s="24" t="str">
        <f>B70</f>
        <v>Yes</v>
      </c>
      <c r="C72" s="40" t="str">
        <f>C70</f>
        <v>N/A</v>
      </c>
      <c r="D72" s="33" t="str">
        <f>'3. Process Assessment'!C219</f>
        <v>PR12.2</v>
      </c>
      <c r="E72" s="3" t="str">
        <f>IF(B72="No","Not in scope",IF(N72="Select…. ","Not answered",IF(N72&gt;=0,"Passed",Not met)))</f>
        <v>Not answered</v>
      </c>
      <c r="F72" s="3" t="str">
        <f t="shared" si="17"/>
        <v>Not answered</v>
      </c>
      <c r="G72" s="3" t="str">
        <f t="shared" si="18"/>
        <v>Not answered</v>
      </c>
      <c r="H72" s="3" t="str">
        <f t="shared" si="19"/>
        <v>Not answered</v>
      </c>
      <c r="I72" s="19" t="str">
        <f t="shared" si="24"/>
        <v xml:space="preserve"> </v>
      </c>
      <c r="J72" s="21"/>
      <c r="K72" s="21"/>
      <c r="L72" s="21"/>
      <c r="N72" s="1" t="str">
        <f>'3. Process Assessment'!G219</f>
        <v xml:space="preserve">Select…. </v>
      </c>
      <c r="O72" s="55" t="str">
        <f>O70</f>
        <v xml:space="preserve">Select…. </v>
      </c>
      <c r="P72" s="52" t="str">
        <f t="shared" si="20"/>
        <v>Yes</v>
      </c>
      <c r="Q72" s="52" t="str">
        <f t="shared" si="21"/>
        <v>Yes</v>
      </c>
      <c r="R72" s="52" t="str">
        <f t="shared" si="22"/>
        <v>Yes</v>
      </c>
      <c r="S72" s="52" t="str">
        <f t="shared" si="23"/>
        <v>Yes</v>
      </c>
    </row>
    <row r="73" spans="1:19" ht="18" customHeight="1" x14ac:dyDescent="0.2">
      <c r="A73" s="283"/>
      <c r="B73" s="24" t="str">
        <f>B70</f>
        <v>Yes</v>
      </c>
      <c r="C73" s="40" t="str">
        <f>C70</f>
        <v>N/A</v>
      </c>
      <c r="D73" s="33" t="str">
        <f>'3. Process Assessment'!C225</f>
        <v>PR12.4</v>
      </c>
      <c r="E73" s="3" t="str">
        <f>IF(B73="No","Not in scope",IF(N73="Select…. ","Not answered",IF(N73&gt;=0,"Passed",Not met)))</f>
        <v>Not answered</v>
      </c>
      <c r="F73" s="3" t="str">
        <f t="shared" si="17"/>
        <v>Not answered</v>
      </c>
      <c r="G73" s="3" t="str">
        <f t="shared" si="18"/>
        <v>Not answered</v>
      </c>
      <c r="H73" s="3" t="str">
        <f t="shared" si="19"/>
        <v>Not answered</v>
      </c>
      <c r="I73" s="19" t="str">
        <f t="shared" si="24"/>
        <v xml:space="preserve"> </v>
      </c>
      <c r="J73" s="21"/>
      <c r="K73" s="21"/>
      <c r="L73" s="21"/>
      <c r="N73" s="1" t="str">
        <f>'3. Process Assessment'!G225</f>
        <v xml:space="preserve">Select…. </v>
      </c>
      <c r="O73" s="55" t="str">
        <f>O70</f>
        <v xml:space="preserve">Select…. </v>
      </c>
      <c r="P73" s="52" t="str">
        <f t="shared" si="20"/>
        <v>Yes</v>
      </c>
      <c r="Q73" s="52" t="str">
        <f t="shared" si="21"/>
        <v>Yes</v>
      </c>
      <c r="R73" s="52" t="str">
        <f t="shared" si="22"/>
        <v>Yes</v>
      </c>
      <c r="S73" s="52" t="str">
        <f t="shared" si="23"/>
        <v>Yes</v>
      </c>
    </row>
    <row r="74" spans="1:19" ht="18" customHeight="1" x14ac:dyDescent="0.2">
      <c r="A74" s="283"/>
      <c r="B74" s="24" t="str">
        <f>B70</f>
        <v>Yes</v>
      </c>
      <c r="C74" s="40" t="str">
        <f>C70</f>
        <v>N/A</v>
      </c>
      <c r="D74" s="33" t="str">
        <f>'3. Process Assessment'!C228</f>
        <v>PR12.5</v>
      </c>
      <c r="E74" s="3" t="str">
        <f>IF(B74="No","Not in scope",IF(N74="Select…. ","Not answered",IF(N74&gt;=0,"Passed",Not met)))</f>
        <v>Not answered</v>
      </c>
      <c r="F74" s="3" t="str">
        <f t="shared" si="17"/>
        <v>Not answered</v>
      </c>
      <c r="G74" s="3" t="str">
        <f t="shared" si="18"/>
        <v>Not answered</v>
      </c>
      <c r="H74" s="3" t="str">
        <f t="shared" si="19"/>
        <v>Not answered</v>
      </c>
      <c r="I74" s="19" t="str">
        <f t="shared" si="24"/>
        <v xml:space="preserve"> </v>
      </c>
      <c r="J74" s="21"/>
      <c r="K74" s="21"/>
      <c r="L74" s="21"/>
      <c r="N74" s="1" t="str">
        <f>'3. Process Assessment'!G228</f>
        <v xml:space="preserve">Select…. </v>
      </c>
      <c r="O74" s="55" t="str">
        <f>O70</f>
        <v xml:space="preserve">Select…. </v>
      </c>
      <c r="P74" s="52" t="str">
        <f t="shared" si="20"/>
        <v>Yes</v>
      </c>
      <c r="Q74" s="52" t="str">
        <f t="shared" si="21"/>
        <v>Yes</v>
      </c>
      <c r="R74" s="52" t="str">
        <f t="shared" si="22"/>
        <v>Yes</v>
      </c>
      <c r="S74" s="52" t="str">
        <f t="shared" si="23"/>
        <v>Yes</v>
      </c>
    </row>
    <row r="75" spans="1:19" ht="18" customHeight="1" x14ac:dyDescent="0.2">
      <c r="A75" s="283"/>
      <c r="B75" s="24" t="str">
        <f>B70</f>
        <v>Yes</v>
      </c>
      <c r="C75" s="40" t="str">
        <f>C70</f>
        <v>N/A</v>
      </c>
      <c r="D75" s="33" t="str">
        <f>'3. Process Assessment'!C231</f>
        <v>PR12.6</v>
      </c>
      <c r="E75" s="3" t="str">
        <f>IF(B75="No","Not in scope",IF(N75="Select…. ","Not answered",IF(N75&gt;=0,"Passed",Not met)))</f>
        <v>Not answered</v>
      </c>
      <c r="F75" s="3" t="str">
        <f t="shared" si="17"/>
        <v>Not answered</v>
      </c>
      <c r="G75" s="3" t="str">
        <f t="shared" si="18"/>
        <v>Not answered</v>
      </c>
      <c r="H75" s="3" t="str">
        <f t="shared" si="19"/>
        <v>Not answered</v>
      </c>
      <c r="I75" s="19" t="str">
        <f t="shared" si="24"/>
        <v xml:space="preserve"> </v>
      </c>
      <c r="J75" s="21"/>
      <c r="K75" s="21"/>
      <c r="L75" s="21"/>
      <c r="N75" s="1" t="str">
        <f>'3. Process Assessment'!G231</f>
        <v xml:space="preserve">Select…. </v>
      </c>
      <c r="O75" s="55" t="str">
        <f>O70</f>
        <v xml:space="preserve">Select…. </v>
      </c>
      <c r="P75" s="52" t="str">
        <f t="shared" si="20"/>
        <v>Yes</v>
      </c>
      <c r="Q75" s="52" t="str">
        <f t="shared" si="21"/>
        <v>Yes</v>
      </c>
      <c r="R75" s="52" t="str">
        <f t="shared" si="22"/>
        <v>Yes</v>
      </c>
      <c r="S75" s="52" t="str">
        <f t="shared" si="23"/>
        <v>Yes</v>
      </c>
    </row>
    <row r="76" spans="1:19" ht="18" customHeight="1" x14ac:dyDescent="0.2">
      <c r="A76" s="284"/>
      <c r="B76" s="36" t="str">
        <f>B70</f>
        <v>Yes</v>
      </c>
      <c r="C76" s="37" t="str">
        <f>C70</f>
        <v>N/A</v>
      </c>
      <c r="D76" s="33" t="str">
        <f>'3. Process Assessment'!C234</f>
        <v>PR12.7</v>
      </c>
      <c r="E76" s="3" t="str">
        <f>IF(B76="No","Not in scope",IF(N76="Select…. ","Not answered",IF(N76&gt;=0,"Passed",Not met)))</f>
        <v>Not answered</v>
      </c>
      <c r="F76" s="3" t="str">
        <f t="shared" si="17"/>
        <v>Not answered</v>
      </c>
      <c r="G76" s="3" t="str">
        <f t="shared" si="18"/>
        <v>Not answered</v>
      </c>
      <c r="H76" s="3" t="str">
        <f t="shared" si="19"/>
        <v>Not answered</v>
      </c>
      <c r="I76" s="19" t="str">
        <f t="shared" si="24"/>
        <v xml:space="preserve"> </v>
      </c>
      <c r="J76" s="21"/>
      <c r="K76" s="21"/>
      <c r="L76" s="21"/>
      <c r="N76" s="1" t="str">
        <f>'3. Process Assessment'!G234</f>
        <v xml:space="preserve">Select…. </v>
      </c>
      <c r="O76" s="53" t="str">
        <f>O70</f>
        <v xml:space="preserve">Select…. </v>
      </c>
      <c r="P76" s="52" t="str">
        <f t="shared" si="20"/>
        <v>Yes</v>
      </c>
      <c r="Q76" s="52" t="str">
        <f t="shared" si="21"/>
        <v>Yes</v>
      </c>
      <c r="R76" s="52" t="str">
        <f t="shared" si="22"/>
        <v>Yes</v>
      </c>
      <c r="S76" s="52" t="str">
        <f t="shared" si="23"/>
        <v>Yes</v>
      </c>
    </row>
    <row r="77" spans="1:19" ht="18" customHeight="1" x14ac:dyDescent="0.2">
      <c r="A77" s="282" t="s">
        <v>143</v>
      </c>
      <c r="B77" s="41" t="str">
        <f>'2. Process scope &amp; goals'!C29</f>
        <v>Yes</v>
      </c>
      <c r="C77" s="42" t="str">
        <f>IF(O77="Select…. ","N/A",O77)</f>
        <v>N/A</v>
      </c>
      <c r="D77" s="33" t="str">
        <f>'3. Process Assessment'!C237</f>
        <v>PR13.1</v>
      </c>
      <c r="E77" s="3" t="str">
        <f>IF(B77="No","Not in scope",IF(N77="Select…. ","Not answered",IF(N77&gt;=0,"Passed",Not met)))</f>
        <v>Not answered</v>
      </c>
      <c r="F77" s="3" t="str">
        <f t="shared" si="17"/>
        <v>Not answered</v>
      </c>
      <c r="G77" s="3" t="str">
        <f t="shared" si="18"/>
        <v>Not answered</v>
      </c>
      <c r="H77" s="3" t="str">
        <f t="shared" si="19"/>
        <v>Not answered</v>
      </c>
      <c r="I77" s="19" t="str">
        <f t="shared" si="24"/>
        <v xml:space="preserve"> </v>
      </c>
      <c r="J77" s="21"/>
      <c r="K77" s="21"/>
      <c r="L77" s="21"/>
      <c r="N77" s="1" t="str">
        <f>'3. Process Assessment'!G237</f>
        <v xml:space="preserve">Select…. </v>
      </c>
      <c r="O77" s="56" t="str">
        <f>'2. Process scope &amp; goals'!D29</f>
        <v xml:space="preserve">Select…. </v>
      </c>
      <c r="P77" s="52" t="str">
        <f t="shared" si="20"/>
        <v>Yes</v>
      </c>
      <c r="Q77" s="52" t="str">
        <f t="shared" si="21"/>
        <v>Yes</v>
      </c>
      <c r="R77" s="52" t="str">
        <f t="shared" si="22"/>
        <v>Yes</v>
      </c>
      <c r="S77" s="52" t="str">
        <f t="shared" si="23"/>
        <v>Yes</v>
      </c>
    </row>
    <row r="78" spans="1:19" ht="18" customHeight="1" x14ac:dyDescent="0.2">
      <c r="A78" s="283"/>
      <c r="B78" s="24" t="str">
        <f>B77</f>
        <v>Yes</v>
      </c>
      <c r="C78" s="40" t="str">
        <f>C77</f>
        <v>N/A</v>
      </c>
      <c r="D78" s="33" t="str">
        <f>'3. Process Assessment'!C240</f>
        <v>PR13.2</v>
      </c>
      <c r="E78" s="3" t="str">
        <f>IF(B78="No","Not in scope",IF(N78="Select…. ","Not answered",IF(N78&gt;=0,"Passed",Not met)))</f>
        <v>Not answered</v>
      </c>
      <c r="F78" s="3" t="str">
        <f t="shared" si="17"/>
        <v>Not answered</v>
      </c>
      <c r="G78" s="3" t="str">
        <f t="shared" si="18"/>
        <v>Not answered</v>
      </c>
      <c r="H78" s="3" t="str">
        <f t="shared" si="19"/>
        <v>Not answered</v>
      </c>
      <c r="I78" s="19" t="str">
        <f t="shared" si="24"/>
        <v xml:space="preserve"> </v>
      </c>
      <c r="J78" s="21"/>
      <c r="K78" s="21"/>
      <c r="L78" s="21"/>
      <c r="N78" s="1" t="str">
        <f>'3. Process Assessment'!G240</f>
        <v xml:space="preserve">Select…. </v>
      </c>
      <c r="O78" s="55" t="str">
        <f>O77</f>
        <v xml:space="preserve">Select…. </v>
      </c>
      <c r="P78" s="52" t="str">
        <f t="shared" si="20"/>
        <v>Yes</v>
      </c>
      <c r="Q78" s="52" t="str">
        <f t="shared" si="21"/>
        <v>Yes</v>
      </c>
      <c r="R78" s="52" t="str">
        <f t="shared" si="22"/>
        <v>Yes</v>
      </c>
      <c r="S78" s="52" t="str">
        <f t="shared" si="23"/>
        <v>Yes</v>
      </c>
    </row>
    <row r="79" spans="1:19" ht="18" customHeight="1" x14ac:dyDescent="0.2">
      <c r="A79" s="283"/>
      <c r="B79" s="24" t="str">
        <f>B77</f>
        <v>Yes</v>
      </c>
      <c r="C79" s="40" t="str">
        <f>C77</f>
        <v>N/A</v>
      </c>
      <c r="D79" s="33" t="str">
        <f>'3. Process Assessment'!C243</f>
        <v>PR13.3</v>
      </c>
      <c r="E79" s="3" t="str">
        <f>IF(B79="No","Not in scope",IF(N79="Select…. ","Not answered",IF(N79&gt;=0,"Passed",Not met)))</f>
        <v>Not answered</v>
      </c>
      <c r="F79" s="3" t="str">
        <f t="shared" si="17"/>
        <v>Not answered</v>
      </c>
      <c r="G79" s="3" t="str">
        <f t="shared" si="18"/>
        <v>Not answered</v>
      </c>
      <c r="H79" s="3" t="str">
        <f t="shared" si="19"/>
        <v>Not answered</v>
      </c>
      <c r="I79" s="19" t="str">
        <f t="shared" si="24"/>
        <v xml:space="preserve"> </v>
      </c>
      <c r="J79" s="21"/>
      <c r="K79" s="21"/>
      <c r="L79" s="21"/>
      <c r="N79" s="1" t="str">
        <f>'3. Process Assessment'!G243</f>
        <v xml:space="preserve">Select…. </v>
      </c>
      <c r="O79" s="55" t="str">
        <f>O77</f>
        <v xml:space="preserve">Select…. </v>
      </c>
      <c r="P79" s="52" t="str">
        <f t="shared" si="20"/>
        <v>Yes</v>
      </c>
      <c r="Q79" s="52" t="str">
        <f t="shared" si="21"/>
        <v>Yes</v>
      </c>
      <c r="R79" s="52" t="str">
        <f t="shared" si="22"/>
        <v>Yes</v>
      </c>
      <c r="S79" s="52" t="str">
        <f t="shared" si="23"/>
        <v>Yes</v>
      </c>
    </row>
    <row r="80" spans="1:19" ht="18" customHeight="1" x14ac:dyDescent="0.2">
      <c r="A80" s="283"/>
      <c r="B80" s="24" t="str">
        <f>B77</f>
        <v>Yes</v>
      </c>
      <c r="C80" s="40" t="str">
        <f>C77</f>
        <v>N/A</v>
      </c>
      <c r="D80" s="33" t="str">
        <f>'3. Process Assessment'!C246</f>
        <v>PR13.4</v>
      </c>
      <c r="E80" s="3" t="str">
        <f>IF(B80="No","Not in scope",IF(N80="Select…. ","Not answered",IF(N80&gt;=0,"Passed",Not met)))</f>
        <v>Not answered</v>
      </c>
      <c r="F80" s="3" t="str">
        <f t="shared" si="17"/>
        <v>Not answered</v>
      </c>
      <c r="G80" s="3" t="str">
        <f t="shared" si="18"/>
        <v>Not answered</v>
      </c>
      <c r="H80" s="3" t="str">
        <f t="shared" si="19"/>
        <v>Not answered</v>
      </c>
      <c r="I80" s="19" t="str">
        <f t="shared" si="24"/>
        <v xml:space="preserve"> </v>
      </c>
      <c r="J80" s="21"/>
      <c r="K80" s="21"/>
      <c r="L80" s="21"/>
      <c r="N80" s="1" t="str">
        <f>'3. Process Assessment'!G246</f>
        <v xml:space="preserve">Select…. </v>
      </c>
      <c r="O80" s="55" t="str">
        <f>O77</f>
        <v xml:space="preserve">Select…. </v>
      </c>
      <c r="P80" s="52" t="str">
        <f t="shared" si="20"/>
        <v>Yes</v>
      </c>
      <c r="Q80" s="52" t="str">
        <f t="shared" si="21"/>
        <v>Yes</v>
      </c>
      <c r="R80" s="52" t="str">
        <f t="shared" si="22"/>
        <v>Yes</v>
      </c>
      <c r="S80" s="52" t="str">
        <f t="shared" si="23"/>
        <v>Yes</v>
      </c>
    </row>
    <row r="81" spans="1:19" ht="18" customHeight="1" x14ac:dyDescent="0.2">
      <c r="A81" s="283"/>
      <c r="B81" s="24" t="str">
        <f>B77</f>
        <v>Yes</v>
      </c>
      <c r="C81" s="40" t="str">
        <f>C77</f>
        <v>N/A</v>
      </c>
      <c r="D81" s="33" t="str">
        <f>'3. Process Assessment'!C249</f>
        <v>PR13.5</v>
      </c>
      <c r="E81" s="3" t="str">
        <f>IF(B81="No","Not in scope",IF(N81="Select…. ","Not answered",IF(N81&gt;=0,"Passed",Not met)))</f>
        <v>Not answered</v>
      </c>
      <c r="F81" s="3" t="str">
        <f t="shared" si="17"/>
        <v>Not answered</v>
      </c>
      <c r="G81" s="3" t="str">
        <f t="shared" si="18"/>
        <v>Not answered</v>
      </c>
      <c r="H81" s="3" t="str">
        <f t="shared" si="19"/>
        <v>Not answered</v>
      </c>
      <c r="I81" s="19" t="str">
        <f t="shared" si="24"/>
        <v xml:space="preserve"> </v>
      </c>
      <c r="J81" s="21"/>
      <c r="K81" s="21"/>
      <c r="L81" s="21"/>
      <c r="N81" s="1" t="str">
        <f>'3. Process Assessment'!G249</f>
        <v xml:space="preserve">Select…. </v>
      </c>
      <c r="O81" s="55" t="str">
        <f>O77</f>
        <v xml:space="preserve">Select…. </v>
      </c>
      <c r="P81" s="52" t="str">
        <f t="shared" si="20"/>
        <v>Yes</v>
      </c>
      <c r="Q81" s="52" t="str">
        <f t="shared" si="21"/>
        <v>Yes</v>
      </c>
      <c r="R81" s="52" t="str">
        <f t="shared" si="22"/>
        <v>Yes</v>
      </c>
      <c r="S81" s="52" t="str">
        <f t="shared" si="23"/>
        <v>Yes</v>
      </c>
    </row>
    <row r="82" spans="1:19" ht="18" customHeight="1" x14ac:dyDescent="0.2">
      <c r="A82" s="284"/>
      <c r="B82" s="36" t="str">
        <f>B77</f>
        <v>Yes</v>
      </c>
      <c r="C82" s="37" t="str">
        <f>C77</f>
        <v>N/A</v>
      </c>
      <c r="D82" s="33" t="str">
        <f>'3. Process Assessment'!C252</f>
        <v>PR13.6</v>
      </c>
      <c r="E82" s="3" t="str">
        <f>IF(B82="No","Not in scope",IF(N82="Select…. ","Not answered",IF(N82&gt;=0,"Passed",Not met)))</f>
        <v>Not answered</v>
      </c>
      <c r="F82" s="3" t="str">
        <f t="shared" si="17"/>
        <v>Not answered</v>
      </c>
      <c r="G82" s="3" t="str">
        <f t="shared" si="18"/>
        <v>Not answered</v>
      </c>
      <c r="H82" s="3" t="str">
        <f t="shared" si="19"/>
        <v>Not answered</v>
      </c>
      <c r="I82" s="19" t="str">
        <f t="shared" si="24"/>
        <v xml:space="preserve"> </v>
      </c>
      <c r="J82" s="21"/>
      <c r="K82" s="21"/>
      <c r="L82" s="21"/>
      <c r="N82" s="1" t="str">
        <f>'3. Process Assessment'!G252</f>
        <v xml:space="preserve">Select…. </v>
      </c>
      <c r="O82" s="53" t="str">
        <f>O77</f>
        <v xml:space="preserve">Select…. </v>
      </c>
      <c r="P82" s="52" t="str">
        <f t="shared" si="20"/>
        <v>Yes</v>
      </c>
      <c r="Q82" s="52" t="str">
        <f t="shared" si="21"/>
        <v>Yes</v>
      </c>
      <c r="R82" s="52" t="str">
        <f t="shared" si="22"/>
        <v>Yes</v>
      </c>
      <c r="S82" s="52" t="str">
        <f t="shared" si="23"/>
        <v>Yes</v>
      </c>
    </row>
    <row r="83" spans="1:19" ht="18" customHeight="1" x14ac:dyDescent="0.2">
      <c r="A83" s="282" t="s">
        <v>144</v>
      </c>
      <c r="B83" s="41" t="str">
        <f>'2. Process scope &amp; goals'!C30</f>
        <v>Yes</v>
      </c>
      <c r="C83" s="42" t="str">
        <f>IF(O83="Select…. ","N/A",O83)</f>
        <v>N/A</v>
      </c>
      <c r="D83" s="33" t="str">
        <f>'3. Process Assessment'!C255</f>
        <v>PR14.1</v>
      </c>
      <c r="E83" s="3" t="str">
        <f>IF(B83="No","Not in scope",IF(N83="Select…. ","Not answered",IF(N83&gt;=0,"Passed",Not met)))</f>
        <v>Not answered</v>
      </c>
      <c r="F83" s="3" t="str">
        <f t="shared" si="17"/>
        <v>Not answered</v>
      </c>
      <c r="G83" s="3" t="str">
        <f t="shared" si="18"/>
        <v>Not answered</v>
      </c>
      <c r="H83" s="3" t="str">
        <f t="shared" si="19"/>
        <v>Not answered</v>
      </c>
      <c r="I83" s="19" t="str">
        <f t="shared" si="24"/>
        <v xml:space="preserve"> </v>
      </c>
      <c r="J83" s="21"/>
      <c r="K83" s="21"/>
      <c r="L83" s="21"/>
      <c r="N83" s="1" t="str">
        <f>'3. Process Assessment'!G255</f>
        <v xml:space="preserve">Select…. </v>
      </c>
      <c r="O83" s="56" t="str">
        <f>'2. Process scope &amp; goals'!D30</f>
        <v xml:space="preserve">Select…. </v>
      </c>
      <c r="P83" s="52" t="str">
        <f t="shared" si="20"/>
        <v>Yes</v>
      </c>
      <c r="Q83" s="52" t="str">
        <f t="shared" si="21"/>
        <v>Yes</v>
      </c>
      <c r="R83" s="52" t="str">
        <f t="shared" si="22"/>
        <v>Yes</v>
      </c>
      <c r="S83" s="52" t="str">
        <f t="shared" si="23"/>
        <v>Yes</v>
      </c>
    </row>
    <row r="84" spans="1:19" ht="18" customHeight="1" x14ac:dyDescent="0.2">
      <c r="A84" s="283"/>
      <c r="B84" s="24" t="str">
        <f>B83</f>
        <v>Yes</v>
      </c>
      <c r="C84" s="40" t="str">
        <f>C83</f>
        <v>N/A</v>
      </c>
      <c r="D84" s="33" t="e">
        <f>'3. Process Assessment'!#REF!</f>
        <v>#REF!</v>
      </c>
      <c r="E84" s="3" t="e">
        <f>IF(B84="No","Not in scope",IF(N84="Select…. ","Not answered",IF(N84&gt;=0,"Passed",Not met)))</f>
        <v>#REF!</v>
      </c>
      <c r="F84" s="3" t="e">
        <f t="shared" si="17"/>
        <v>#REF!</v>
      </c>
      <c r="G84" s="3" t="e">
        <f t="shared" si="18"/>
        <v>#REF!</v>
      </c>
      <c r="H84" s="3" t="e">
        <f t="shared" si="19"/>
        <v>#REF!</v>
      </c>
      <c r="I84" s="19" t="str">
        <f t="shared" si="24"/>
        <v xml:space="preserve"> </v>
      </c>
      <c r="J84" s="21"/>
      <c r="K84" s="21"/>
      <c r="L84" s="21"/>
      <c r="N84" s="1" t="e">
        <f>'3. Process Assessment'!#REF!</f>
        <v>#REF!</v>
      </c>
      <c r="O84" s="55" t="str">
        <f>O83</f>
        <v xml:space="preserve">Select…. </v>
      </c>
      <c r="P84" s="52" t="str">
        <f t="shared" si="20"/>
        <v>Yes</v>
      </c>
      <c r="Q84" s="52" t="str">
        <f t="shared" si="21"/>
        <v>Yes</v>
      </c>
      <c r="R84" s="52" t="str">
        <f t="shared" si="22"/>
        <v>Yes</v>
      </c>
      <c r="S84" s="52" t="str">
        <f t="shared" si="23"/>
        <v>Yes</v>
      </c>
    </row>
    <row r="85" spans="1:19" ht="18" customHeight="1" x14ac:dyDescent="0.2">
      <c r="A85" s="284"/>
      <c r="B85" s="36" t="str">
        <f>B83</f>
        <v>Yes</v>
      </c>
      <c r="C85" s="37" t="str">
        <f>C83</f>
        <v>N/A</v>
      </c>
      <c r="D85" s="33" t="str">
        <f>'3. Process Assessment'!C258</f>
        <v>PR14.2</v>
      </c>
      <c r="E85" s="3" t="str">
        <f>IF(B85="No","Not in scope",IF(N85="Select…. ","Not answered",IF(N85&gt;=0,"Passed",Not met)))</f>
        <v>Not answered</v>
      </c>
      <c r="F85" s="3" t="str">
        <f t="shared" si="17"/>
        <v>Not answered</v>
      </c>
      <c r="G85" s="3" t="str">
        <f t="shared" si="18"/>
        <v>Not answered</v>
      </c>
      <c r="H85" s="3" t="str">
        <f t="shared" si="19"/>
        <v>Not answered</v>
      </c>
      <c r="I85" s="19" t="str">
        <f t="shared" si="24"/>
        <v xml:space="preserve"> </v>
      </c>
      <c r="J85" s="21"/>
      <c r="K85" s="21"/>
      <c r="L85" s="21"/>
      <c r="N85" s="1" t="str">
        <f>'3. Process Assessment'!G258</f>
        <v xml:space="preserve">Select…. </v>
      </c>
      <c r="O85" s="53" t="str">
        <f>O83</f>
        <v xml:space="preserve">Select…. </v>
      </c>
      <c r="P85" s="52" t="str">
        <f t="shared" si="20"/>
        <v>Yes</v>
      </c>
      <c r="Q85" s="52" t="str">
        <f t="shared" si="21"/>
        <v>Yes</v>
      </c>
      <c r="R85" s="52" t="str">
        <f t="shared" si="22"/>
        <v>Yes</v>
      </c>
      <c r="S85" s="52" t="str">
        <f t="shared" si="23"/>
        <v>Yes</v>
      </c>
    </row>
    <row r="86" spans="1:19" x14ac:dyDescent="0.2">
      <c r="A86" s="17"/>
      <c r="B86" s="18"/>
      <c r="C86" s="18"/>
      <c r="D86" s="19"/>
      <c r="E86" s="20"/>
      <c r="F86" s="20"/>
      <c r="G86" s="20"/>
      <c r="H86" s="20"/>
      <c r="I86" s="21"/>
      <c r="J86" s="21"/>
      <c r="K86" s="21"/>
      <c r="L86" s="21"/>
      <c r="O86" s="57"/>
      <c r="P86" s="57"/>
      <c r="Q86" s="57"/>
      <c r="R86" s="57"/>
      <c r="S86" s="57"/>
    </row>
    <row r="87" spans="1:19" x14ac:dyDescent="0.2">
      <c r="A87" s="17"/>
      <c r="B87" s="18"/>
      <c r="C87" s="18"/>
      <c r="D87" s="19"/>
      <c r="E87" s="20"/>
      <c r="F87" s="20"/>
      <c r="G87" s="20"/>
      <c r="H87" s="20"/>
      <c r="I87" s="21"/>
      <c r="J87" s="21"/>
      <c r="K87" s="21"/>
      <c r="L87" s="21"/>
      <c r="O87" s="57"/>
      <c r="P87" s="57"/>
      <c r="Q87" s="57"/>
      <c r="R87" s="57"/>
      <c r="S87" s="57"/>
    </row>
    <row r="88" spans="1:19" x14ac:dyDescent="0.2">
      <c r="L88" s="5"/>
      <c r="O88" s="57"/>
      <c r="P88" s="57"/>
      <c r="Q88" s="57"/>
      <c r="R88" s="57"/>
      <c r="S88" s="57"/>
    </row>
    <row r="89" spans="1:19" x14ac:dyDescent="0.2">
      <c r="L89" s="5"/>
      <c r="O89" s="57"/>
      <c r="P89" s="57"/>
      <c r="Q89" s="57"/>
      <c r="R89" s="57"/>
      <c r="S89" s="57"/>
    </row>
    <row r="90" spans="1:19" x14ac:dyDescent="0.2">
      <c r="O90" s="57"/>
      <c r="P90" s="57"/>
      <c r="Q90" s="57"/>
      <c r="R90" s="57"/>
      <c r="S90" s="57"/>
    </row>
    <row r="91" spans="1:19" x14ac:dyDescent="0.2">
      <c r="O91" s="57"/>
      <c r="P91" s="57"/>
      <c r="Q91" s="57"/>
      <c r="R91" s="57"/>
      <c r="S91" s="57"/>
    </row>
    <row r="92" spans="1:19" x14ac:dyDescent="0.2">
      <c r="O92" s="57"/>
      <c r="P92" s="57"/>
      <c r="Q92" s="57"/>
      <c r="R92" s="57"/>
      <c r="S92" s="57"/>
    </row>
    <row r="93" spans="1:19" x14ac:dyDescent="0.2">
      <c r="O93" s="57"/>
      <c r="P93" s="57"/>
      <c r="Q93" s="57"/>
      <c r="R93" s="57"/>
      <c r="S93" s="57"/>
    </row>
    <row r="94" spans="1:19" x14ac:dyDescent="0.2">
      <c r="O94" s="57"/>
      <c r="P94" s="57"/>
      <c r="Q94" s="57"/>
      <c r="R94" s="57"/>
      <c r="S94" s="57"/>
    </row>
  </sheetData>
  <mergeCells count="22">
    <mergeCell ref="A83:A85"/>
    <mergeCell ref="A48:A51"/>
    <mergeCell ref="A52:A59"/>
    <mergeCell ref="A60:A63"/>
    <mergeCell ref="A64:A69"/>
    <mergeCell ref="A70:A76"/>
    <mergeCell ref="A77:A82"/>
    <mergeCell ref="B4:C4"/>
    <mergeCell ref="E4:H4"/>
    <mergeCell ref="C1:G1"/>
    <mergeCell ref="C2:G2"/>
    <mergeCell ref="A42:A47"/>
    <mergeCell ref="A6:A7"/>
    <mergeCell ref="A8:A9"/>
    <mergeCell ref="A11:A13"/>
    <mergeCell ref="A16:A17"/>
    <mergeCell ref="A18:A21"/>
    <mergeCell ref="A22:A28"/>
    <mergeCell ref="A29:A31"/>
    <mergeCell ref="A32:A34"/>
    <mergeCell ref="A35:A37"/>
    <mergeCell ref="A38:A41"/>
  </mergeCells>
  <conditionalFormatting sqref="A6:A7">
    <cfRule type="expression" dxfId="6" priority="2">
      <formula>$B6="No"</formula>
    </cfRule>
  </conditionalFormatting>
  <conditionalFormatting sqref="E6:H85">
    <cfRule type="expression" dxfId="5" priority="52">
      <formula>AND(E6="Passed",P6="No")</formula>
    </cfRule>
    <cfRule type="expression" dxfId="4" priority="53">
      <formula>AND(E6="Not met",P6="No")</formula>
    </cfRule>
  </conditionalFormatting>
  <conditionalFormatting sqref="E6:H85">
    <cfRule type="expression" dxfId="3" priority="54">
      <formula>E6="Not in scope"</formula>
    </cfRule>
    <cfRule type="expression" dxfId="2" priority="55">
      <formula>AND(E6="Not answered",$B6="Yes")</formula>
    </cfRule>
    <cfRule type="expression" dxfId="1" priority="56">
      <formula>AND(E6="Passed",P6="Yes")</formula>
    </cfRule>
    <cfRule type="expression" dxfId="0" priority="57">
      <formula>AND(E6="Not met",P6="Yes")</formula>
    </cfRule>
  </conditionalFormatting>
  <pageMargins left="0.75" right="0.75" top="1" bottom="1" header="0.5" footer="0.5"/>
  <pageSetup paperSize="9" orientation="portrait" horizontalDpi="4294967292" verticalDpi="4294967292"/>
  <ignoredErrors>
    <ignoredError sqref="B8 C7 C9 C17 B18 C48" formula="1"/>
  </ignoredErrors>
  <drawing r:id="rId1"/>
  <extLst>
    <ext xmlns:x14="http://schemas.microsoft.com/office/spreadsheetml/2009/9/main" uri="{78C0D931-6437-407d-A8EE-F0AAD7539E65}">
      <x14:conditionalFormattings>
        <x14:conditionalFormatting xmlns:xm="http://schemas.microsoft.com/office/excel/2006/main">
          <x14:cfRule type="iconSet" priority="1" id="{6BE1BC7F-159C-D24D-88CF-C4A34B341C97}">
            <x14:iconSet iconSet="3Symbols2" showValue="0" custom="1">
              <x14:cfvo type="percent">
                <xm:f>0</xm:f>
              </x14:cfvo>
              <x14:cfvo type="num">
                <xm:f>-5</xm:f>
              </x14:cfvo>
              <x14:cfvo type="num">
                <xm:f>0</xm:f>
              </x14:cfvo>
              <x14:cfIcon iconSet="NoIcons" iconId="0"/>
              <x14:cfIcon iconSet="3Symbols2" iconId="0"/>
              <x14:cfIcon iconSet="3Symbols2" iconId="2"/>
            </x14:iconSet>
          </x14:cfRule>
          <xm:sqref>I6:I85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F25" sqref="F25:F26"/>
    </sheetView>
  </sheetViews>
  <sheetFormatPr baseColWidth="10" defaultColWidth="11" defaultRowHeight="16" x14ac:dyDescent="0.2"/>
  <cols>
    <col min="2" max="2" width="26.33203125" customWidth="1"/>
  </cols>
  <sheetData>
    <row r="1" spans="1:2" x14ac:dyDescent="0.2">
      <c r="A1" t="s">
        <v>17</v>
      </c>
      <c r="B1" t="s">
        <v>90</v>
      </c>
    </row>
    <row r="2" spans="1:2" x14ac:dyDescent="0.25">
      <c r="B2">
        <v>0</v>
      </c>
    </row>
    <row r="3" spans="1:2" x14ac:dyDescent="0.25">
      <c r="B3">
        <v>1</v>
      </c>
    </row>
    <row r="4" spans="1:2" x14ac:dyDescent="0.25">
      <c r="B4">
        <v>2</v>
      </c>
    </row>
    <row r="5" spans="1:2" x14ac:dyDescent="0.25">
      <c r="B5">
        <v>3</v>
      </c>
    </row>
    <row r="7" spans="1:2" x14ac:dyDescent="0.25">
      <c r="B7" t="s">
        <v>216</v>
      </c>
    </row>
    <row r="8" spans="1:2" x14ac:dyDescent="0.25">
      <c r="B8" t="s">
        <v>217</v>
      </c>
    </row>
  </sheetData>
  <pageMargins left="0.75" right="0.75" top="1" bottom="1" header="0.5" footer="0.5"/>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1. Introduction</vt:lpstr>
      <vt:lpstr>2. Process scope &amp; goals</vt:lpstr>
      <vt:lpstr>3. Process Assessment</vt:lpstr>
      <vt:lpstr>4. Process capability results</vt:lpstr>
      <vt:lpstr>ResultsProcessing</vt:lpstr>
      <vt:lpstr>OLD results</vt:lpstr>
      <vt:lpstr>Sources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2014-06-13T09:32:01Z</cp:lastPrinted>
  <dcterms:created xsi:type="dcterms:W3CDTF">2013-02-14T12:30:41Z</dcterms:created>
  <dcterms:modified xsi:type="dcterms:W3CDTF">2017-06-14T07:04:16Z</dcterms:modified>
  <cp:category/>
</cp:coreProperties>
</file>